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625" windowHeight="6540" activeTab="0"/>
  </bookViews>
  <sheets>
    <sheet name="Форма ЛФ" sheetId="1" r:id="rId1"/>
    <sheet name="Служебный" sheetId="2" state="hidden" r:id="rId2"/>
  </sheets>
  <definedNames>
    <definedName name="datepol">'Форма ЛФ'!$D$1</definedName>
    <definedName name="АктЛимф_ОбНом1">'Форма ЛФ'!$C$25</definedName>
    <definedName name="АктЛимф_ОбНом2">'Форма ЛФ'!$E$25</definedName>
    <definedName name="АктЛимф_ОбНом3">'Форма ЛФ'!$G$25</definedName>
    <definedName name="АктЛимф_ОбНом4">'Форма ЛФ'!$I$25</definedName>
    <definedName name="АнизМакро_1">'Форма ЛФ'!$C$34</definedName>
    <definedName name="АнизМакро_2">'Форма ЛФ'!$E$34</definedName>
    <definedName name="АнизМакро_3">'Форма ЛФ'!$G$34</definedName>
    <definedName name="АнизМакро_4">'Форма ЛФ'!$I$34</definedName>
    <definedName name="АнизМикроц_1">'Форма ЛФ'!$C$33</definedName>
    <definedName name="АнизМикроц_2">'Форма ЛФ'!$E$33</definedName>
    <definedName name="АнизМикроц_3">'Форма ЛФ'!$G$33</definedName>
    <definedName name="АнизМикроц_4">'Форма ЛФ'!$I$33</definedName>
    <definedName name="АнизоГипохр_1">'Форма ЛФ'!$C$47</definedName>
    <definedName name="АнизоГипохр_2">'Форма ЛФ'!$E$47</definedName>
    <definedName name="АнизоГипохр_3">'Форма ЛФ'!$G$47</definedName>
    <definedName name="АнизоГипохр_4">'Форма ЛФ'!$I$47</definedName>
    <definedName name="АнизоПолихр_1">'Форма ЛФ'!$C$48</definedName>
    <definedName name="АнизоПолихр_2">'Форма ЛФ'!$E$48</definedName>
    <definedName name="АнизоПолихр_3">'Форма ЛФ'!$G$48</definedName>
    <definedName name="АнизоПолихр_4">'Форма ЛФ'!$I$48</definedName>
    <definedName name="АнизСмеш_1">'Форма ЛФ'!$C$35</definedName>
    <definedName name="АнизСмеш_2">'Форма ЛФ'!$E$35</definedName>
    <definedName name="АнизСмеш_3">'Форма ЛФ'!$G$35</definedName>
    <definedName name="АнизСмеш_4">'Форма ЛФ'!$I$35</definedName>
    <definedName name="Базоф_ОбНом1">'Форма ЛФ'!$C$21</definedName>
    <definedName name="Базоф_ОбНом2">'Форма ЛФ'!$E$21</definedName>
    <definedName name="Базоф_ОбНом3">'Форма ЛФ'!$G$21</definedName>
    <definedName name="Базоф_ОбНом4">'Форма ЛФ'!$I$21</definedName>
    <definedName name="БезМорфОсоб_1">'Форма ЛФ'!$C$31</definedName>
    <definedName name="БезМорфОсоб_2">'Форма ЛФ'!$E$31</definedName>
    <definedName name="БезМорфОсоб_3">'Форма ЛФ'!$G$31</definedName>
    <definedName name="БезМорфОсоб_4">'Форма ЛФ'!$I$31</definedName>
    <definedName name="БлКлетки_ОбНом1">'Форма ЛФ'!$C$14</definedName>
    <definedName name="БлКлетки_ОбНом2">'Форма ЛФ'!$E$14</definedName>
    <definedName name="БлКлетки_ОбНом3">'Форма ЛФ'!$G$14</definedName>
    <definedName name="БлКлетки_ОбНом4">'Форма ЛФ'!$I$14</definedName>
    <definedName name="ВозвратФормы">'Форма ЛФ'!$F$1</definedName>
    <definedName name="ВолосКлет_ОбНом1">'Форма ЛФ'!#REF!</definedName>
    <definedName name="ВолосКлет_ОбНом2">'Форма ЛФ'!#REF!</definedName>
    <definedName name="ВолосКлет_ОбНом3">'Форма ЛФ'!#REF!</definedName>
    <definedName name="ВолосКлет_ОбНом4">'Форма ЛФ'!#REF!</definedName>
    <definedName name="Дата">'Форма ЛФ'!$C$69</definedName>
    <definedName name="ДатаПредставления">'Форма ЛФ'!$C$1</definedName>
    <definedName name="ДругиеЛейк_ОбНом1">'Форма ЛФ'!$C$26</definedName>
    <definedName name="ДругиеЛейк_ОбНом2">'Форма ЛФ'!$E$26</definedName>
    <definedName name="ДругиеЛейк_ОбНом3">'Форма ЛФ'!$G$26</definedName>
    <definedName name="ДругиеЛейк_ОбНом4">'Форма ЛФ'!$I$26</definedName>
    <definedName name="ДругиеОсобЭр_1">'Форма ЛФ'!$C$53</definedName>
    <definedName name="ДругиеОсобЭр_2">'Форма ЛФ'!$E$53</definedName>
    <definedName name="ДругиеОсобЭр_3">'Форма ЛФ'!$G$53</definedName>
    <definedName name="ДругиеОсобЭр_4">'Форма ЛФ'!$I$53</definedName>
    <definedName name="КодРегиона">'Форма ЛФ'!$I$7</definedName>
    <definedName name="Лимф_ОбНом1">'Форма ЛФ'!$C$24</definedName>
    <definedName name="Лимф_ОбНом2">'Форма ЛФ'!$E$24</definedName>
    <definedName name="Лимф_ОбНом3">'Форма ЛФ'!$G$24</definedName>
    <definedName name="Лимф_ОбНом4">'Форма ЛФ'!$I$24</definedName>
    <definedName name="Микроскоп99">'Форма ЛФ'!$F$59</definedName>
    <definedName name="МодельМикроскопа">'Форма ЛФ'!$C$59</definedName>
    <definedName name="Моноциты_ОбНом1">'Форма ЛФ'!$C$22</definedName>
    <definedName name="Моноциты_ОбНом2">'Форма ЛФ'!$E$22</definedName>
    <definedName name="Моноциты_ОбНом3">'Форма ЛФ'!$G$22</definedName>
    <definedName name="Моноциты_ОбНом4">'Форма ЛФ'!$I$22</definedName>
    <definedName name="Нейт_Мет_ОбНом1">'Форма ЛФ'!$C$17</definedName>
    <definedName name="Нейт_Мет_ОбНом2">'Форма ЛФ'!$E$17</definedName>
    <definedName name="Нейт_Мет_ОбНом3">'Форма ЛФ'!$G$17</definedName>
    <definedName name="Нейт_Мет_ОбНом4">'Форма ЛФ'!$I$17</definedName>
    <definedName name="Нейт_Миел_ОбНом1">'Форма ЛФ'!$C$16</definedName>
    <definedName name="Нейт_Миел_ОбНом2">'Форма ЛФ'!$E$16</definedName>
    <definedName name="Нейт_Миел_ОбНом3">'Форма ЛФ'!$G$16</definedName>
    <definedName name="Нейт_Миел_ОбНом4">'Форма ЛФ'!$I$16</definedName>
    <definedName name="Нейт_Пал_ОбНом1">'Форма ЛФ'!$C$18</definedName>
    <definedName name="Нейт_Пал_ОбНом2">'Форма ЛФ'!$E$18</definedName>
    <definedName name="Нейт_Пал_ОбНом3">'Форма ЛФ'!$G$18</definedName>
    <definedName name="Нейт_Пал_ОбНом4">'Форма ЛФ'!$I$18</definedName>
    <definedName name="Нейт_Пром_ОбНом1">'Форма ЛФ'!$C$15</definedName>
    <definedName name="Нейт_Пром_ОбНом2">'Форма ЛФ'!$E$15</definedName>
    <definedName name="Нейт_Пром_ОбНом3">'Форма ЛФ'!$G$15</definedName>
    <definedName name="Нейт_Пром_ОбНом4">'Форма ЛФ'!$I$15</definedName>
    <definedName name="Нейт_Сег_ОбНом1">'Форма ЛФ'!$C$19</definedName>
    <definedName name="Нейт_Сег_ОбНом2">'Форма ЛФ'!$E$19</definedName>
    <definedName name="Нейт_Сег_ОбНом3">'Форма ЛФ'!$G$19</definedName>
    <definedName name="Нейт_Сег_ОбНом4">'Форма ЛФ'!$I$19</definedName>
    <definedName name="НомерЛаборатории">'Форма ЛФ'!$C$7</definedName>
    <definedName name="НомерПрепарата_LN1">'Форма ЛФ'!$H$10</definedName>
    <definedName name="НомерПрепарата_LN2">'Форма ЛФ'!$J$10</definedName>
    <definedName name="НомерПрепарата_LP1">'Форма ЛФ'!$D$10</definedName>
    <definedName name="НомерПрепарата_LP2">'Форма ЛФ'!$F$10</definedName>
    <definedName name="Нормобласты_ОбНом1">'Форма ЛФ'!$C$28</definedName>
    <definedName name="Нормобласты_ОбНом2">'Форма ЛФ'!$E$28</definedName>
    <definedName name="Нормобласты_ОбНом3">'Форма ЛФ'!$G$28</definedName>
    <definedName name="Нормобласты_ОбНом4">'Форма ЛФ'!$I$28</definedName>
    <definedName name="Объектив">'Форма ЛФ'!$C$61</definedName>
    <definedName name="ОККО">'Форма ЛФ'!$E$63</definedName>
    <definedName name="Окуляр">'Форма ЛФ'!$E$61</definedName>
    <definedName name="ПатБазПунк_1">'Форма ЛФ'!$C$52</definedName>
    <definedName name="ПатБазПунк_2">'Форма ЛФ'!$E$52</definedName>
    <definedName name="ПатБазПунк_3">'Форма ЛФ'!$G$52</definedName>
    <definedName name="ПатБазПунк_4">'Форма ЛФ'!$I$52</definedName>
    <definedName name="ПатЖолли_1">'Форма ЛФ'!$C$50</definedName>
    <definedName name="ПатЖолли_2">'Форма ЛФ'!$E$50</definedName>
    <definedName name="ПатЖолли_3">'Форма ЛФ'!$G$50</definedName>
    <definedName name="ПатЖолли_4">'Форма ЛФ'!$I$50</definedName>
    <definedName name="ПатКебота_1">'Форма ЛФ'!$C$51</definedName>
    <definedName name="ПатКебота_2">'Форма ЛФ'!$E$51</definedName>
    <definedName name="ПатКебота_3">'Форма ЛФ'!$G$51</definedName>
    <definedName name="ПатКебота_4">'Форма ЛФ'!$I$51</definedName>
    <definedName name="ПлазмКл_ОбНом1">'Форма ЛФ'!$C$25</definedName>
    <definedName name="ПлазмКл_ОбНом2">'Форма ЛФ'!$E$25</definedName>
    <definedName name="ПлазмКл_ОбНом3">'Форма ЛФ'!$G$25</definedName>
    <definedName name="ПлазмКл_ОбНом4">'Форма ЛФ'!$I$25</definedName>
    <definedName name="ПойкилоцАканто_1">'Форма ЛФ'!$C$40</definedName>
    <definedName name="ПойкилоцАканто_2">'Форма ЛФ'!$E$40</definedName>
    <definedName name="ПойкилоцАканто_3">'Форма ЛФ'!$G$40</definedName>
    <definedName name="ПойкилоцАканто_4">'Форма ЛФ'!$I$40</definedName>
    <definedName name="ПойкилоцКапле_1">'Форма ЛФ'!$C$45</definedName>
    <definedName name="ПойкилоцКапле_2">'Форма ЛФ'!$E$45</definedName>
    <definedName name="ПойкилоцКапле_3">'Форма ЛФ'!$G$45</definedName>
    <definedName name="ПойкилоцКапле_4">'Форма ЛФ'!$I$45</definedName>
    <definedName name="ПойкилоцМишен_1">'Форма ЛФ'!$C$38</definedName>
    <definedName name="ПойкилоцМишен_2">'Форма ЛФ'!$E$38</definedName>
    <definedName name="ПойкилоцМишен_3">'Форма ЛФ'!$G$38</definedName>
    <definedName name="ПойкилоцМишен_4">'Форма ЛФ'!$I$38</definedName>
    <definedName name="ПойкилоцОвало_1">'Форма ЛФ'!$C$39</definedName>
    <definedName name="ПойкилоцОвало_2">'Форма ЛФ'!$E$39</definedName>
    <definedName name="ПойкилоцОвало_3">'Форма ЛФ'!$G$39</definedName>
    <definedName name="ПойкилоцОвало_4">'Форма ЛФ'!$I$39</definedName>
    <definedName name="ПойкилоцСерп_1">'Форма ЛФ'!$C$41</definedName>
    <definedName name="ПойкилоцСерп_2">'Форма ЛФ'!$E$41</definedName>
    <definedName name="ПойкилоцСерп_3">'Форма ЛФ'!$G$41</definedName>
    <definedName name="ПойкилоцСерп_4">'Форма ЛФ'!$I$41</definedName>
    <definedName name="ПойкилоцСтомат_1">'Форма ЛФ'!$C$43</definedName>
    <definedName name="ПойкилоцСтомат_2">'Форма ЛФ'!$E$43</definedName>
    <definedName name="ПойкилоцСтомат_3">'Форма ЛФ'!$G$43</definedName>
    <definedName name="ПойкилоцСтомат_4">'Форма ЛФ'!$I$43</definedName>
    <definedName name="ПойкилоцСферо_1">'Форма ЛФ'!$C$37</definedName>
    <definedName name="ПойкилоцСферо_2">'Форма ЛФ'!$E$37</definedName>
    <definedName name="ПойкилоцСферо_3">'Форма ЛФ'!$G$37</definedName>
    <definedName name="ПойкилоцСферо_4">'Форма ЛФ'!$I$37</definedName>
    <definedName name="ПойкилоцШизо_1">'Форма ЛФ'!$C$42</definedName>
    <definedName name="ПойкилоцШизо_2">'Форма ЛФ'!$E$42</definedName>
    <definedName name="ПойкилоцШизо_3">'Форма ЛФ'!$G$42</definedName>
    <definedName name="ПойкилоцШизо_4">'Форма ЛФ'!$I$42</definedName>
    <definedName name="ПойкилоцЭхино_1">'Форма ЛФ'!$C$44</definedName>
    <definedName name="ПойкилоцЭхино_2">'Форма ЛФ'!$E$44</definedName>
    <definedName name="ПойкилоцЭхино_3">'Форма ЛФ'!$G$44</definedName>
    <definedName name="ПойкилоцЭхино_4">'Форма ЛФ'!$I$44</definedName>
    <definedName name="Прим_1">'Форма ЛФ'!$C$29</definedName>
    <definedName name="Прим_2">'Форма ЛФ'!$E$29</definedName>
    <definedName name="Прим_3">'Форма ЛФ'!$G$29</definedName>
    <definedName name="Прим_4">'Форма ЛФ'!$I$29</definedName>
    <definedName name="Пролимф_ОбНом1">'Форма ЛФ'!$C$23</definedName>
    <definedName name="Пролимф_ОбНом2">'Форма ЛФ'!$E$23</definedName>
    <definedName name="Пролимф_ОбНом3">'Форма ЛФ'!$G$23</definedName>
    <definedName name="Пролимф_ОбНом4">'Форма ЛФ'!$I$23</definedName>
    <definedName name="ТипМикроскопа">'Форма ЛФ'!$C$57</definedName>
    <definedName name="ЧПросЛейк_ОбНом1">'Форма ЛФ'!$C$13</definedName>
    <definedName name="ЧПросЛейк_ОбНом2">'Форма ЛФ'!$E$13</definedName>
    <definedName name="ЧПросЛейк_ОбНом3">'Форма ЛФ'!$G$13</definedName>
    <definedName name="ЧПросЛейк_ОбНом4">'Форма ЛФ'!$I$13</definedName>
    <definedName name="Эозин_ОбНом1">'Форма ЛФ'!$C$20</definedName>
    <definedName name="Эозин_ОбНом2">'Форма ЛФ'!$E$20</definedName>
    <definedName name="Эозин_ОбНом3">'Форма ЛФ'!$G$20</definedName>
    <definedName name="Эозин_ОбНом4">'Форма ЛФ'!$I$20</definedName>
  </definedNames>
  <calcPr fullCalcOnLoad="1" refMode="R1C1"/>
</workbook>
</file>

<file path=xl/sharedStrings.xml><?xml version="1.0" encoding="utf-8"?>
<sst xmlns="http://schemas.openxmlformats.org/spreadsheetml/2006/main" count="168" uniqueCount="166">
  <si>
    <t>46</t>
  </si>
  <si>
    <t>71</t>
  </si>
  <si>
    <t>93</t>
  </si>
  <si>
    <t>15</t>
  </si>
  <si>
    <t>32</t>
  </si>
  <si>
    <t>67</t>
  </si>
  <si>
    <t>84</t>
  </si>
  <si>
    <t>59</t>
  </si>
  <si>
    <t>28</t>
  </si>
  <si>
    <t>00</t>
  </si>
  <si>
    <t>57</t>
  </si>
  <si>
    <t>94</t>
  </si>
  <si>
    <t>26</t>
  </si>
  <si>
    <t>43</t>
  </si>
  <si>
    <t>78</t>
  </si>
  <si>
    <t>05</t>
  </si>
  <si>
    <t>69</t>
  </si>
  <si>
    <t>30</t>
  </si>
  <si>
    <t>11</t>
  </si>
  <si>
    <t>82</t>
  </si>
  <si>
    <t>68</t>
  </si>
  <si>
    <t>37</t>
  </si>
  <si>
    <t>54</t>
  </si>
  <si>
    <t>80</t>
  </si>
  <si>
    <t>16</t>
  </si>
  <si>
    <t>79</t>
  </si>
  <si>
    <t>41</t>
  </si>
  <si>
    <t>22</t>
  </si>
  <si>
    <t>03</t>
  </si>
  <si>
    <t>95</t>
  </si>
  <si>
    <t>70</t>
  </si>
  <si>
    <t>65</t>
  </si>
  <si>
    <t>01</t>
  </si>
  <si>
    <t>27</t>
  </si>
  <si>
    <t>89</t>
  </si>
  <si>
    <t>52</t>
  </si>
  <si>
    <t>33</t>
  </si>
  <si>
    <t>14</t>
  </si>
  <si>
    <t>96</t>
  </si>
  <si>
    <t>48</t>
  </si>
  <si>
    <t>81</t>
  </si>
  <si>
    <t>12</t>
  </si>
  <si>
    <t>38</t>
  </si>
  <si>
    <t>09</t>
  </si>
  <si>
    <t>63</t>
  </si>
  <si>
    <t>44</t>
  </si>
  <si>
    <t>25</t>
  </si>
  <si>
    <t>97</t>
  </si>
  <si>
    <t>50</t>
  </si>
  <si>
    <t>76</t>
  </si>
  <si>
    <t>02</t>
  </si>
  <si>
    <t>40</t>
  </si>
  <si>
    <t>19</t>
  </si>
  <si>
    <t>74</t>
  </si>
  <si>
    <t>55</t>
  </si>
  <si>
    <t>36</t>
  </si>
  <si>
    <t>98</t>
  </si>
  <si>
    <t>61</t>
  </si>
  <si>
    <t>87</t>
  </si>
  <si>
    <t>23</t>
  </si>
  <si>
    <t>13</t>
  </si>
  <si>
    <t>29</t>
  </si>
  <si>
    <t>85</t>
  </si>
  <si>
    <t>66</t>
  </si>
  <si>
    <t>47</t>
  </si>
  <si>
    <t>90</t>
  </si>
  <si>
    <t>72</t>
  </si>
  <si>
    <t>08</t>
  </si>
  <si>
    <t>34</t>
  </si>
  <si>
    <t>51</t>
  </si>
  <si>
    <t>24</t>
  </si>
  <si>
    <t>06</t>
  </si>
  <si>
    <t>77</t>
  </si>
  <si>
    <t>58</t>
  </si>
  <si>
    <t>91</t>
  </si>
  <si>
    <t>83</t>
  </si>
  <si>
    <t>10</t>
  </si>
  <si>
    <t>45</t>
  </si>
  <si>
    <t>62</t>
  </si>
  <si>
    <t>39</t>
  </si>
  <si>
    <t>35</t>
  </si>
  <si>
    <t>88</t>
  </si>
  <si>
    <t>60</t>
  </si>
  <si>
    <t>92</t>
  </si>
  <si>
    <t>04</t>
  </si>
  <si>
    <t>21</t>
  </si>
  <si>
    <t>56</t>
  </si>
  <si>
    <t>73</t>
  </si>
  <si>
    <t>49</t>
  </si>
  <si>
    <t>17</t>
  </si>
  <si>
    <t>99</t>
  </si>
  <si>
    <t>53</t>
  </si>
  <si>
    <t>42</t>
  </si>
  <si>
    <t>31</t>
  </si>
  <si>
    <t>20</t>
  </si>
  <si>
    <t>18</t>
  </si>
  <si>
    <t>07</t>
  </si>
  <si>
    <t>86</t>
  </si>
  <si>
    <t>75</t>
  </si>
  <si>
    <t>64</t>
  </si>
  <si>
    <t>Дата заполнения формы:</t>
  </si>
  <si>
    <t>Номер препарата</t>
  </si>
  <si>
    <t>Число просчитанных лейкоцитов</t>
  </si>
  <si>
    <t>Бластные клетки, %</t>
  </si>
  <si>
    <t>Эозинофилы, %</t>
  </si>
  <si>
    <t>Базофилы, %</t>
  </si>
  <si>
    <t>Промиелоциты, %</t>
  </si>
  <si>
    <t>Миелоциты, %</t>
  </si>
  <si>
    <t>Метамиелоциты, %</t>
  </si>
  <si>
    <t>Палочкоядерные, %</t>
  </si>
  <si>
    <t>Сегментоядерные, %</t>
  </si>
  <si>
    <t>Нейтрофилы</t>
  </si>
  <si>
    <t>Пролимфоциты, %</t>
  </si>
  <si>
    <t>Лимфоциты, %</t>
  </si>
  <si>
    <t>Моноциты, %</t>
  </si>
  <si>
    <t>Примечание</t>
  </si>
  <si>
    <t>Если оценка качества контрольных образцов не-удовлетворительная, изложите Ваши замечания:</t>
  </si>
  <si>
    <t>Регион:</t>
  </si>
  <si>
    <t>Ваши предложения по совершенствованию данного раздела ФСВОК:</t>
  </si>
  <si>
    <t>Нормобласты (на 100 лейкоцитов)</t>
  </si>
  <si>
    <t>ЛАБОРАТОРИЯ №</t>
  </si>
  <si>
    <t>Подсчет лейкоцитарной формулы</t>
  </si>
  <si>
    <t>Без морфологич. особенностей</t>
  </si>
  <si>
    <t>Анизоцитоз с преобладанием:</t>
  </si>
  <si>
    <t>микроцитов</t>
  </si>
  <si>
    <t>макроцитов</t>
  </si>
  <si>
    <t>смешанный</t>
  </si>
  <si>
    <t>Пойкилоцитоз с наличием:</t>
  </si>
  <si>
    <t>сфероцитов</t>
  </si>
  <si>
    <t>мишеневидных эритроцитов</t>
  </si>
  <si>
    <t>овалоцитов (эллиптоцитов)</t>
  </si>
  <si>
    <t>акантоцитов</t>
  </si>
  <si>
    <t>серповидных эритроцитов</t>
  </si>
  <si>
    <t>шизоцитов (в т.ч. шлемовидных эр.)</t>
  </si>
  <si>
    <t>Анизохромия:</t>
  </si>
  <si>
    <t>гипохромия эритроцитов</t>
  </si>
  <si>
    <t>полихроматофилия эритроцитов</t>
  </si>
  <si>
    <t>Патологические включения в эр.:</t>
  </si>
  <si>
    <t>тельца Жолли</t>
  </si>
  <si>
    <t>кольца Кебота</t>
  </si>
  <si>
    <t>базофильная пунктация</t>
  </si>
  <si>
    <t>стоматоцитов</t>
  </si>
  <si>
    <t>эхиноцитов</t>
  </si>
  <si>
    <t>каплевидных эр-тов (дакриоцитов)</t>
  </si>
  <si>
    <t>Номера лаборатории и региона указаны на бумажной форме ЛФ</t>
  </si>
  <si>
    <t>LN</t>
  </si>
  <si>
    <t>LP</t>
  </si>
  <si>
    <t>АСНП «ЦЕНТР ВНЕШНЕГО КОНТРОЛЯ КАЧЕСТВА КЛИНИЧЕСКИХ ЛАБОРАТОРНЫХ ИССЛЕДОВАНИЙ»</t>
  </si>
  <si>
    <t>Программа межлабораторных сличительных испытаний</t>
  </si>
  <si>
    <t>Форма ЛФ</t>
  </si>
  <si>
    <t>Исследование морфологии эритроцитов                                                                                                                                         (введите числа, соответствующие найденным видам эритроцитов)</t>
  </si>
  <si>
    <t>Другие лейкоциты, %              (назовите в примечании)</t>
  </si>
  <si>
    <t>Ваша оценка качества контрольных препаратов                           (1-удовлетворительная; 2-неудовлетворительная):</t>
  </si>
  <si>
    <t>Другие морфологические осо-бенности эритроцитов (опишите)</t>
  </si>
  <si>
    <t>129090, г. Москва, пл. Малая Сухаревская, д. 3, стр. 2, тел. (495) 225-50-31, e-mail: results@fsvok.ru</t>
  </si>
  <si>
    <t>Тип микроскопа:</t>
  </si>
  <si>
    <t>Модель микроскопа:</t>
  </si>
  <si>
    <t>Другое (впишите):</t>
  </si>
  <si>
    <t>Укажите кратность объектива:</t>
  </si>
  <si>
    <t>х</t>
  </si>
  <si>
    <t>х           окуляра:</t>
  </si>
  <si>
    <t>Сведения о микроскопе, используемом Вами при исследованиях клеток периферической крови (коды - на обороте формы ЛФ):</t>
  </si>
  <si>
    <t>Активированные лимфоциты (атипичные мононуклеары), %</t>
  </si>
  <si>
    <t>Раздел «МИКРОСКОПИЯ КРОВИ С ПОДСЧЕТОМ ЛЕЙКОЦИТАРНОЙ ФОРМУЛЫ (мазок крови)»,                    цикл 1-19</t>
  </si>
  <si>
    <t>ФСВОК-2019</t>
  </si>
  <si>
    <t>119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</si>
</sst>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0"/>
    <numFmt numFmtId="167" formatCode="000"/>
    <numFmt numFmtId="168" formatCode="00"/>
    <numFmt numFmtId="169" formatCode="0.0"/>
    <numFmt numFmtId="170" formatCode="0000"/>
  </numFmts>
  <fonts count="35">
    <font>
      <sz val="10"/>
      <name val="System"/>
      <family val="0"/>
    </font>
    <font>
      <sz val="22"/>
      <name val="System"/>
      <family val="0"/>
    </font>
    <font>
      <sz val="10"/>
      <color indexed="10"/>
      <name val="System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sz val="22"/>
      <name val="Times New Roman"/>
      <family val="1"/>
    </font>
    <font>
      <b/>
      <sz val="7"/>
      <color indexed="10"/>
      <name val="Arial"/>
      <family val="2"/>
    </font>
    <font>
      <sz val="10"/>
      <color indexed="9"/>
      <name val="System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System"/>
      <family val="2"/>
    </font>
    <font>
      <b/>
      <sz val="12"/>
      <name val="Arial"/>
      <family val="2"/>
    </font>
    <font>
      <b/>
      <i/>
      <sz val="10"/>
      <name val="Arial Black"/>
      <family val="2"/>
    </font>
    <font>
      <b/>
      <i/>
      <u val="single"/>
      <sz val="24"/>
      <color indexed="18"/>
      <name val="Times New Roman"/>
      <family val="1"/>
    </font>
    <font>
      <b/>
      <sz val="10"/>
      <color indexed="18"/>
      <name val="Arial"/>
      <family val="2"/>
    </font>
    <font>
      <b/>
      <i/>
      <sz val="10"/>
      <color indexed="18"/>
      <name val="Times New Roman"/>
      <family val="1"/>
    </font>
    <font>
      <i/>
      <sz val="10"/>
      <name val="System"/>
      <family val="0"/>
    </font>
    <font>
      <sz val="10"/>
      <color indexed="22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2" fillId="20" borderId="0" xfId="0" applyFont="1" applyFill="1" applyAlignment="1" applyProtection="1">
      <alignment vertical="center"/>
      <protection/>
    </xf>
    <xf numFmtId="0" fontId="2" fillId="20" borderId="0" xfId="0" applyFont="1" applyFill="1" applyAlignment="1" applyProtection="1">
      <alignment horizontal="center"/>
      <protection/>
    </xf>
    <xf numFmtId="0" fontId="2" fillId="20" borderId="0" xfId="0" applyFont="1" applyFill="1" applyAlignment="1" applyProtection="1">
      <alignment/>
      <protection/>
    </xf>
    <xf numFmtId="0" fontId="0" fillId="20" borderId="0" xfId="0" applyFill="1" applyAlignment="1" applyProtection="1">
      <alignment wrapText="1"/>
      <protection/>
    </xf>
    <xf numFmtId="0" fontId="0" fillId="20" borderId="0" xfId="0" applyFill="1" applyBorder="1" applyAlignment="1" applyProtection="1">
      <alignment wrapText="1"/>
      <protection/>
    </xf>
    <xf numFmtId="0" fontId="2" fillId="20" borderId="0" xfId="0" applyFont="1" applyFill="1" applyAlignment="1" applyProtection="1">
      <alignment horizontal="left" vertical="center"/>
      <protection/>
    </xf>
    <xf numFmtId="0" fontId="2" fillId="20" borderId="0" xfId="0" applyFont="1" applyFill="1" applyAlignment="1" applyProtection="1">
      <alignment horizontal="center" vertical="center"/>
      <protection/>
    </xf>
    <xf numFmtId="0" fontId="2" fillId="20" borderId="10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20" borderId="0" xfId="0" applyFill="1" applyBorder="1" applyAlignment="1" applyProtection="1">
      <alignment horizontal="center" vertical="center"/>
      <protection/>
    </xf>
    <xf numFmtId="0" fontId="2" fillId="20" borderId="12" xfId="0" applyFont="1" applyFill="1" applyBorder="1" applyAlignment="1" applyProtection="1">
      <alignment/>
      <protection/>
    </xf>
    <xf numFmtId="0" fontId="2" fillId="20" borderId="0" xfId="0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right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20" borderId="13" xfId="0" applyFont="1" applyFill="1" applyBorder="1" applyAlignment="1" applyProtection="1">
      <alignment horizontal="center" vertical="center"/>
      <protection/>
    </xf>
    <xf numFmtId="49" fontId="0" fillId="20" borderId="0" xfId="0" applyNumberFormat="1" applyFill="1" applyBorder="1" applyAlignment="1" applyProtection="1">
      <alignment horizontal="left" vertical="top" wrapText="1"/>
      <protection/>
    </xf>
    <xf numFmtId="0" fontId="6" fillId="20" borderId="10" xfId="0" applyFont="1" applyFill="1" applyBorder="1" applyAlignment="1" applyProtection="1">
      <alignment horizontal="center" vertical="center"/>
      <protection hidden="1"/>
    </xf>
    <xf numFmtId="0" fontId="0" fillId="20" borderId="14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vertical="center"/>
      <protection/>
    </xf>
    <xf numFmtId="0" fontId="0" fillId="20" borderId="15" xfId="0" applyFont="1" applyFill="1" applyBorder="1" applyAlignment="1" applyProtection="1">
      <alignment vertical="center"/>
      <protection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2" fillId="20" borderId="0" xfId="0" applyFont="1" applyFill="1" applyBorder="1" applyAlignment="1" applyProtection="1">
      <alignment wrapText="1"/>
      <protection/>
    </xf>
    <xf numFmtId="0" fontId="0" fillId="20" borderId="12" xfId="0" applyFill="1" applyBorder="1" applyAlignment="1" applyProtection="1">
      <alignment/>
      <protection/>
    </xf>
    <xf numFmtId="0" fontId="2" fillId="20" borderId="0" xfId="0" applyFont="1" applyFill="1" applyBorder="1" applyAlignment="1" applyProtection="1">
      <alignment horizontal="right"/>
      <protection/>
    </xf>
    <xf numFmtId="49" fontId="3" fillId="20" borderId="11" xfId="0" applyNumberFormat="1" applyFont="1" applyFill="1" applyBorder="1" applyAlignment="1" applyProtection="1">
      <alignment horizontal="center" vertical="center"/>
      <protection/>
    </xf>
    <xf numFmtId="0" fontId="2" fillId="20" borderId="16" xfId="0" applyFont="1" applyFill="1" applyBorder="1" applyAlignment="1" applyProtection="1">
      <alignment horizontal="center"/>
      <protection hidden="1"/>
    </xf>
    <xf numFmtId="0" fontId="6" fillId="20" borderId="16" xfId="0" applyFont="1" applyFill="1" applyBorder="1" applyAlignment="1" applyProtection="1">
      <alignment horizontal="center" vertical="center"/>
      <protection hidden="1"/>
    </xf>
    <xf numFmtId="0" fontId="0" fillId="20" borderId="0" xfId="0" applyFont="1" applyFill="1" applyAlignment="1" applyProtection="1">
      <alignment horizontal="right" vertical="top"/>
      <protection/>
    </xf>
    <xf numFmtId="0" fontId="17" fillId="20" borderId="0" xfId="0" applyFont="1" applyFill="1" applyAlignment="1" applyProtection="1">
      <alignment/>
      <protection/>
    </xf>
    <xf numFmtId="49" fontId="17" fillId="20" borderId="0" xfId="0" applyNumberFormat="1" applyFont="1" applyFill="1" applyAlignment="1" applyProtection="1">
      <alignment/>
      <protection/>
    </xf>
    <xf numFmtId="0" fontId="2" fillId="20" borderId="12" xfId="0" applyFont="1" applyFill="1" applyBorder="1" applyAlignment="1" applyProtection="1">
      <alignment vertical="center" wrapText="1"/>
      <protection/>
    </xf>
    <xf numFmtId="0" fontId="0" fillId="20" borderId="0" xfId="0" applyFill="1" applyAlignment="1" applyProtection="1">
      <alignment vertical="center"/>
      <protection/>
    </xf>
    <xf numFmtId="167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20" borderId="0" xfId="0" applyFont="1" applyFill="1" applyAlignment="1" applyProtection="1">
      <alignment vertical="center"/>
      <protection/>
    </xf>
    <xf numFmtId="167" fontId="17" fillId="20" borderId="0" xfId="0" applyNumberFormat="1" applyFont="1" applyFill="1" applyAlignment="1" applyProtection="1">
      <alignment/>
      <protection/>
    </xf>
    <xf numFmtId="49" fontId="0" fillId="0" borderId="16" xfId="0" applyNumberFormat="1" applyFont="1" applyFill="1" applyBorder="1" applyAlignment="1" applyProtection="1">
      <alignment vertical="center" wrapText="1"/>
      <protection locked="0"/>
    </xf>
    <xf numFmtId="49" fontId="0" fillId="0" borderId="17" xfId="0" applyNumberFormat="1" applyFont="1" applyFill="1" applyBorder="1" applyAlignment="1" applyProtection="1">
      <alignment vertical="center" wrapText="1"/>
      <protection locked="0"/>
    </xf>
    <xf numFmtId="49" fontId="0" fillId="0" borderId="17" xfId="0" applyNumberFormat="1" applyFill="1" applyBorder="1" applyAlignment="1" applyProtection="1">
      <alignment vertical="center" wrapText="1"/>
      <protection locked="0"/>
    </xf>
    <xf numFmtId="49" fontId="0" fillId="0" borderId="10" xfId="0" applyNumberFormat="1" applyFill="1" applyBorder="1" applyAlignment="1" applyProtection="1">
      <alignment vertical="center" wrapText="1"/>
      <protection locked="0"/>
    </xf>
    <xf numFmtId="0" fontId="13" fillId="20" borderId="0" xfId="0" applyFont="1" applyFill="1" applyAlignment="1">
      <alignment wrapText="1"/>
    </xf>
    <xf numFmtId="0" fontId="0" fillId="0" borderId="0" xfId="0" applyAlignment="1">
      <alignment wrapText="1"/>
    </xf>
    <xf numFmtId="0" fontId="15" fillId="20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14" fillId="20" borderId="18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4" fillId="20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9" fillId="0" borderId="16" xfId="0" applyNumberFormat="1" applyFont="1" applyBorder="1" applyAlignment="1" applyProtection="1">
      <alignment horizontal="center" vertical="center"/>
      <protection locked="0"/>
    </xf>
    <xf numFmtId="169" fontId="9" fillId="0" borderId="10" xfId="0" applyNumberFormat="1" applyFont="1" applyBorder="1" applyAlignment="1" applyProtection="1">
      <alignment horizontal="center" vertical="center"/>
      <protection locked="0"/>
    </xf>
    <xf numFmtId="169" fontId="2" fillId="20" borderId="16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0" fontId="2" fillId="20" borderId="16" xfId="0" applyFont="1" applyFill="1" applyBorder="1" applyAlignment="1" applyProtection="1">
      <alignment vertical="center"/>
      <protection/>
    </xf>
    <xf numFmtId="0" fontId="2" fillId="20" borderId="10" xfId="0" applyFont="1" applyFill="1" applyBorder="1" applyAlignment="1" applyProtection="1">
      <alignment vertical="center"/>
      <protection/>
    </xf>
    <xf numFmtId="49" fontId="8" fillId="0" borderId="16" xfId="0" applyNumberFormat="1" applyFont="1" applyBorder="1" applyAlignment="1" applyProtection="1">
      <alignment horizontal="left" vertical="center" wrapTex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169" fontId="4" fillId="0" borderId="16" xfId="0" applyNumberFormat="1" applyFont="1" applyBorder="1" applyAlignment="1" applyProtection="1">
      <alignment horizontal="center" vertical="center"/>
      <protection locked="0"/>
    </xf>
    <xf numFmtId="169" fontId="4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16" xfId="0" applyNumberFormat="1" applyFill="1" applyBorder="1" applyAlignment="1" applyProtection="1">
      <alignment horizontal="center"/>
      <protection locked="0"/>
    </xf>
    <xf numFmtId="165" fontId="0" fillId="0" borderId="10" xfId="0" applyNumberFormat="1" applyFill="1" applyBorder="1" applyAlignment="1" applyProtection="1">
      <alignment horizontal="center"/>
      <protection locked="0"/>
    </xf>
    <xf numFmtId="49" fontId="8" fillId="0" borderId="16" xfId="0" applyNumberFormat="1" applyFont="1" applyFill="1" applyBorder="1" applyAlignment="1" applyProtection="1">
      <alignment vertical="top" wrapText="1"/>
      <protection locked="0"/>
    </xf>
    <xf numFmtId="49" fontId="8" fillId="0" borderId="17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6" xfId="0" applyNumberFormat="1" applyFont="1" applyFill="1" applyBorder="1" applyAlignment="1" applyProtection="1">
      <alignment horizontal="left" vertical="top" wrapText="1"/>
      <protection locked="0"/>
    </xf>
    <xf numFmtId="49" fontId="8" fillId="0" borderId="17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2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0" fillId="20" borderId="11" xfId="0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12" fillId="20" borderId="11" xfId="0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0" fillId="20" borderId="0" xfId="0" applyFont="1" applyFill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11" fillId="20" borderId="16" xfId="0" applyNumberFormat="1" applyFont="1" applyFill="1" applyBorder="1" applyAlignment="1" applyProtection="1">
      <alignment horizontal="center" vertical="center"/>
      <protection/>
    </xf>
    <xf numFmtId="0" fontId="11" fillId="20" borderId="17" xfId="0" applyNumberFormat="1" applyFont="1" applyFill="1" applyBorder="1" applyAlignment="1" applyProtection="1">
      <alignment horizontal="center" vertical="center"/>
      <protection/>
    </xf>
    <xf numFmtId="0" fontId="11" fillId="20" borderId="10" xfId="0" applyNumberFormat="1" applyFont="1" applyFill="1" applyBorder="1" applyAlignment="1" applyProtection="1">
      <alignment horizontal="center" vertical="center"/>
      <protection/>
    </xf>
    <xf numFmtId="0" fontId="11" fillId="2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20" borderId="16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20" borderId="16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5" fillId="20" borderId="0" xfId="0" applyFont="1" applyFill="1" applyAlignment="1" applyProtection="1">
      <alignment wrapText="1"/>
      <protection/>
    </xf>
    <xf numFmtId="0" fontId="16" fillId="0" borderId="0" xfId="0" applyFont="1" applyAlignment="1">
      <alignment wrapText="1"/>
    </xf>
    <xf numFmtId="166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0" fillId="20" borderId="16" xfId="0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>
      <alignment vertical="center" wrapText="1"/>
    </xf>
    <xf numFmtId="0" fontId="2" fillId="20" borderId="17" xfId="0" applyFont="1" applyFill="1" applyBorder="1" applyAlignment="1" applyProtection="1">
      <alignment horizontal="center" vertical="center"/>
      <protection/>
    </xf>
    <xf numFmtId="0" fontId="2" fillId="20" borderId="12" xfId="0" applyFont="1" applyFill="1" applyBorder="1" applyAlignment="1" applyProtection="1">
      <alignment horizontal="left" vertical="center" wrapText="1"/>
      <protection/>
    </xf>
    <xf numFmtId="0" fontId="2" fillId="20" borderId="0" xfId="0" applyFont="1" applyFill="1" applyAlignment="1" applyProtection="1">
      <alignment horizontal="left" vertical="center" wrapText="1"/>
      <protection/>
    </xf>
    <xf numFmtId="0" fontId="3" fillId="20" borderId="0" xfId="0" applyFont="1" applyFill="1" applyAlignment="1" applyProtection="1">
      <alignment horizontal="right"/>
      <protection/>
    </xf>
    <xf numFmtId="0" fontId="0" fillId="0" borderId="19" xfId="0" applyBorder="1" applyAlignment="1">
      <alignment horizontal="right"/>
    </xf>
    <xf numFmtId="0" fontId="0" fillId="20" borderId="16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0" fillId="20" borderId="20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20" borderId="15" xfId="0" applyFont="1" applyFill="1" applyBorder="1" applyAlignment="1" applyProtection="1">
      <alignment horizontal="center" vertical="center" textRotation="90"/>
      <protection/>
    </xf>
    <xf numFmtId="0" fontId="0" fillId="20" borderId="24" xfId="0" applyFont="1" applyFill="1" applyBorder="1" applyAlignment="1" applyProtection="1">
      <alignment horizontal="center" vertical="center" textRotation="90"/>
      <protection/>
    </xf>
    <xf numFmtId="0" fontId="0" fillId="20" borderId="14" xfId="0" applyFont="1" applyFill="1" applyBorder="1" applyAlignment="1" applyProtection="1">
      <alignment horizontal="center" vertical="center" textRotation="90"/>
      <protection/>
    </xf>
    <xf numFmtId="0" fontId="12" fillId="20" borderId="16" xfId="0" applyFont="1" applyFill="1" applyBorder="1" applyAlignment="1" applyProtection="1">
      <alignment vertical="center" wrapText="1"/>
      <protection/>
    </xf>
    <xf numFmtId="0" fontId="12" fillId="0" borderId="10" xfId="0" applyFont="1" applyBorder="1" applyAlignment="1">
      <alignment vertical="center" wrapText="1"/>
    </xf>
    <xf numFmtId="0" fontId="0" fillId="20" borderId="0" xfId="0" applyFill="1" applyBorder="1" applyAlignment="1" applyProtection="1">
      <alignment horizontal="left"/>
      <protection/>
    </xf>
    <xf numFmtId="0" fontId="0" fillId="20" borderId="19" xfId="0" applyFill="1" applyBorder="1" applyAlignment="1" applyProtection="1">
      <alignment horizontal="left"/>
      <protection/>
    </xf>
    <xf numFmtId="0" fontId="0" fillId="20" borderId="22" xfId="0" applyFont="1" applyFill="1" applyBorder="1" applyAlignment="1" applyProtection="1">
      <alignment vertical="center" wrapText="1"/>
      <protection/>
    </xf>
    <xf numFmtId="0" fontId="0" fillId="20" borderId="23" xfId="0" applyFont="1" applyFill="1" applyBorder="1" applyAlignment="1" applyProtection="1">
      <alignment vertical="center" wrapText="1"/>
      <protection/>
    </xf>
    <xf numFmtId="0" fontId="0" fillId="20" borderId="0" xfId="0" applyFill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L97"/>
  <sheetViews>
    <sheetView tabSelected="1" zoomScalePageLayoutView="0" workbookViewId="0" topLeftCell="A1">
      <selection activeCell="C7" sqref="C7:D7"/>
    </sheetView>
  </sheetViews>
  <sheetFormatPr defaultColWidth="9.00390625" defaultRowHeight="12.75"/>
  <cols>
    <col min="1" max="1" width="3.625" style="3" customWidth="1"/>
    <col min="2" max="2" width="28.75390625" style="3" customWidth="1"/>
    <col min="3" max="3" width="5.625" style="3" customWidth="1"/>
    <col min="4" max="4" width="14.625" style="3" customWidth="1"/>
    <col min="5" max="5" width="5.625" style="3" customWidth="1"/>
    <col min="6" max="6" width="14.625" style="3" customWidth="1"/>
    <col min="7" max="7" width="5.625" style="3" customWidth="1"/>
    <col min="8" max="8" width="14.625" style="3" customWidth="1"/>
    <col min="9" max="9" width="5.625" style="3" customWidth="1"/>
    <col min="10" max="10" width="14.625" style="3" customWidth="1"/>
    <col min="11" max="11" width="7.375" style="3" customWidth="1"/>
    <col min="12" max="12" width="12.625" style="3" customWidth="1"/>
    <col min="13" max="16384" width="9.00390625" style="3" customWidth="1"/>
  </cols>
  <sheetData>
    <row r="1" spans="1:11" ht="12.75">
      <c r="A1" s="37" t="str">
        <f>"LKF-1"&amp;IF($C$7="",""," "&amp;TEXT($C$7,"00000"))&amp;".xls"</f>
        <v>LKF-1.xls</v>
      </c>
      <c r="B1" s="38" t="s">
        <v>165</v>
      </c>
      <c r="K1" s="36" t="s">
        <v>149</v>
      </c>
    </row>
    <row r="2" spans="1:11" ht="30" customHeight="1">
      <c r="A2" s="50" t="s">
        <v>164</v>
      </c>
      <c r="B2" s="51"/>
      <c r="C2" s="56" t="s">
        <v>147</v>
      </c>
      <c r="D2" s="57"/>
      <c r="E2" s="57"/>
      <c r="F2" s="57"/>
      <c r="G2" s="57"/>
      <c r="H2" s="57"/>
      <c r="I2" s="57"/>
      <c r="J2" s="57"/>
      <c r="K2" s="57"/>
    </row>
    <row r="3" spans="1:11" ht="27" customHeight="1">
      <c r="A3" s="52" t="s">
        <v>148</v>
      </c>
      <c r="B3" s="53"/>
      <c r="C3" s="54" t="s">
        <v>154</v>
      </c>
      <c r="D3" s="55"/>
      <c r="E3" s="55"/>
      <c r="F3" s="55"/>
      <c r="G3" s="55"/>
      <c r="H3" s="55"/>
      <c r="I3" s="55"/>
      <c r="J3" s="55"/>
      <c r="K3" s="55"/>
    </row>
    <row r="5" spans="1:11" ht="81" customHeight="1">
      <c r="A5" s="101" t="s">
        <v>163</v>
      </c>
      <c r="B5" s="102"/>
      <c r="C5" s="102"/>
      <c r="D5" s="102"/>
      <c r="E5" s="102"/>
      <c r="F5" s="102"/>
      <c r="G5" s="102"/>
      <c r="H5" s="102"/>
      <c r="I5" s="1"/>
      <c r="J5" s="89" t="s">
        <v>144</v>
      </c>
      <c r="K5" s="90"/>
    </row>
    <row r="6" spans="1:11" s="5" customFormat="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0" s="5" customFormat="1" ht="25.5" customHeight="1">
      <c r="A7" s="110" t="s">
        <v>120</v>
      </c>
      <c r="B7" s="111"/>
      <c r="C7" s="103"/>
      <c r="D7" s="104"/>
      <c r="E7" s="108" t="str">
        <f>IF(ISBLANK(C7),"Обязательный номер","")</f>
        <v>Обязательный номер</v>
      </c>
      <c r="F7" s="109"/>
      <c r="H7" s="19" t="s">
        <v>117</v>
      </c>
      <c r="I7" s="20"/>
      <c r="J7" s="11" t="str">
        <f>IF(ISBLANK(I7),"Обязательный номер","")</f>
        <v>Обязательный номер</v>
      </c>
    </row>
    <row r="8" spans="3:10" s="5" customFormat="1" ht="12.75" customHeight="1">
      <c r="C8" s="107">
        <f>IF(AND(OR(C7&lt;1,C7&gt;32767),NOT(ISBLANK(C7))),"Ошибка","")</f>
      </c>
      <c r="D8" s="107"/>
      <c r="E8" s="7"/>
      <c r="F8" s="7"/>
      <c r="G8" s="12"/>
      <c r="H8" s="12"/>
      <c r="I8" s="21">
        <f>IF(AND(OR(I7&lt;1,I7&gt;99),NOT(ISBLANK(I7))),"Ошибка","")</f>
      </c>
      <c r="J8" s="4"/>
    </row>
    <row r="9" spans="1:10" s="5" customFormat="1" ht="12.75" customHeight="1">
      <c r="A9" s="114" t="s">
        <v>101</v>
      </c>
      <c r="B9" s="115"/>
      <c r="C9" s="35"/>
      <c r="D9" s="23" t="str">
        <f>IF(D11="",IF(ISBLANK(D10),"Обязательный номер",IF(OR(Служебный!$B$1="12",Служебный!$B$1="42"),"","Мазок из другого цикла")),"")</f>
        <v>Обязательный номер</v>
      </c>
      <c r="E9" s="35"/>
      <c r="F9" s="23" t="str">
        <f>IF(F11="",IF(ISBLANK(F10),"Обязательный номер",IF(OR(Служебный!$B$2="12",Служебный!$B$2="42"),"","Мазок из другого цикла")),"")</f>
        <v>Обязательный номер</v>
      </c>
      <c r="G9" s="35"/>
      <c r="H9" s="23" t="str">
        <f>IF(H11="",IF(ISBLANK(H10),"Обязательный номер",IF(OR(Служебный!$B$3="37",Служебный!$B$3="47"),"","Мазок из другого цикла")),"")</f>
        <v>Обязательный номер</v>
      </c>
      <c r="I9" s="35"/>
      <c r="J9" s="23" t="str">
        <f>IF(J11="",IF(ISBLANK(J10),"Обязательный номер",IF(OR(Служебный!$B$4="37",Служебный!$B$4="47"),"","Мазок из другого цикла")),"")</f>
        <v>Обязательный номер</v>
      </c>
    </row>
    <row r="10" spans="1:10" s="5" customFormat="1" ht="20.25">
      <c r="A10" s="116"/>
      <c r="B10" s="117"/>
      <c r="C10" s="33" t="s">
        <v>146</v>
      </c>
      <c r="D10" s="18"/>
      <c r="E10" s="33" t="s">
        <v>146</v>
      </c>
      <c r="F10" s="18"/>
      <c r="G10" s="33" t="s">
        <v>145</v>
      </c>
      <c r="H10" s="18"/>
      <c r="I10" s="33" t="s">
        <v>145</v>
      </c>
      <c r="J10" s="18"/>
    </row>
    <row r="11" spans="1:10" s="5" customFormat="1" ht="12.75" customHeight="1">
      <c r="A11" s="118"/>
      <c r="B11" s="119"/>
      <c r="C11" s="34"/>
      <c r="D11" s="13">
        <f>IF(ISBLANK(D10),"",IF(NOT(AND(D10&gt;="00000",D10&lt;="99999")),"Ошибка",IF(MID(D10,5,1)=TEXT(MOD(MID(D10,1,1)+2*(MID(D10,2,1)-5*INT(MID(D10,2,1)/5))+1*INT(MID(D10,2,1)/5)+MID(D10,3,1)+2*(MID(D10,4,1)-5*INT(MID(D10,4,1)/5))+1*INT(MID(D10,4,1)/5),10),"0"),"","Ошибка")))</f>
      </c>
      <c r="E11" s="34"/>
      <c r="F11" s="13">
        <f>IF(ISBLANK(F10),"",IF(NOT(AND(F10&gt;="00000",F10&lt;="99999")),"Ошибка",IF(MID(F10,5,1)=TEXT(MOD(MID(F10,1,1)+2*(MID(F10,2,1)-5*INT(MID(F10,2,1)/5))+1*INT(MID(F10,2,1)/5)+MID(F10,3,1)+2*(MID(F10,4,1)-5*INT(MID(F10,4,1)/5))+1*INT(MID(F10,4,1)/5),10),"0"),"","Ошибка")))</f>
      </c>
      <c r="G11" s="34"/>
      <c r="H11" s="13">
        <f>IF(ISBLANK(H10),"",IF(NOT(AND(H10&gt;="00000",H10&lt;="99999")),"Ошибка",IF(MID(H10,5,1)=TEXT(MOD(MID(H10,1,1)+2*(MID(H10,2,1)-5*INT(MID(H10,2,1)/5))+1*INT(MID(H10,2,1)/5)+MID(H10,3,1)+2*(MID(H10,4,1)-5*INT(MID(H10,4,1)/5))+1*INT(MID(H10,4,1)/5),10),"0"),"","Ошибка")))</f>
      </c>
      <c r="I11" s="34"/>
      <c r="J11" s="13">
        <f>IF(ISBLANK(J10),"",IF(NOT(AND(J10&gt;="00000",J10&lt;="99999")),"Ошибка",IF(MID(J10,5,1)=TEXT(MOD(MID(J10,1,1)+2*(MID(J10,2,1)-5*INT(MID(J10,2,1)/5))+1*INT(MID(J10,2,1)/5)+MID(J10,3,1)+2*(MID(J10,4,1)-5*INT(MID(J10,4,1)/5))+1*INT(MID(J10,4,1)/5),10),"0"),"","Ошибка")))</f>
      </c>
    </row>
    <row r="12" spans="1:10" s="5" customFormat="1" ht="15.75">
      <c r="A12" s="91" t="s">
        <v>121</v>
      </c>
      <c r="B12" s="92"/>
      <c r="C12" s="92"/>
      <c r="D12" s="92"/>
      <c r="E12" s="92"/>
      <c r="F12" s="92"/>
      <c r="G12" s="92"/>
      <c r="H12" s="92"/>
      <c r="I12" s="92"/>
      <c r="J12" s="93"/>
    </row>
    <row r="13" spans="1:10" s="5" customFormat="1" ht="18">
      <c r="A13" s="99" t="s">
        <v>102</v>
      </c>
      <c r="B13" s="100"/>
      <c r="C13" s="83"/>
      <c r="D13" s="84"/>
      <c r="E13" s="83"/>
      <c r="F13" s="84"/>
      <c r="G13" s="83"/>
      <c r="H13" s="84"/>
      <c r="I13" s="83"/>
      <c r="J13" s="84"/>
    </row>
    <row r="14" spans="1:10" s="5" customFormat="1" ht="18">
      <c r="A14" s="99" t="s">
        <v>103</v>
      </c>
      <c r="B14" s="100"/>
      <c r="C14" s="70"/>
      <c r="D14" s="71"/>
      <c r="E14" s="70"/>
      <c r="F14" s="71"/>
      <c r="G14" s="70"/>
      <c r="H14" s="71"/>
      <c r="I14" s="70"/>
      <c r="J14" s="71"/>
    </row>
    <row r="15" spans="1:10" s="5" customFormat="1" ht="18">
      <c r="A15" s="120" t="s">
        <v>111</v>
      </c>
      <c r="B15" s="24" t="s">
        <v>106</v>
      </c>
      <c r="C15" s="70"/>
      <c r="D15" s="71"/>
      <c r="E15" s="70"/>
      <c r="F15" s="71"/>
      <c r="G15" s="70"/>
      <c r="H15" s="71"/>
      <c r="I15" s="70"/>
      <c r="J15" s="71"/>
    </row>
    <row r="16" spans="1:10" s="5" customFormat="1" ht="18">
      <c r="A16" s="121"/>
      <c r="B16" s="25" t="s">
        <v>107</v>
      </c>
      <c r="C16" s="70"/>
      <c r="D16" s="71"/>
      <c r="E16" s="70"/>
      <c r="F16" s="71"/>
      <c r="G16" s="70"/>
      <c r="H16" s="71"/>
      <c r="I16" s="70"/>
      <c r="J16" s="71"/>
    </row>
    <row r="17" spans="1:10" s="5" customFormat="1" ht="18">
      <c r="A17" s="121"/>
      <c r="B17" s="25" t="s">
        <v>108</v>
      </c>
      <c r="C17" s="70"/>
      <c r="D17" s="71"/>
      <c r="E17" s="70"/>
      <c r="F17" s="71"/>
      <c r="G17" s="70"/>
      <c r="H17" s="71"/>
      <c r="I17" s="70"/>
      <c r="J17" s="71"/>
    </row>
    <row r="18" spans="1:10" s="5" customFormat="1" ht="18">
      <c r="A18" s="121"/>
      <c r="B18" s="25" t="s">
        <v>109</v>
      </c>
      <c r="C18" s="70"/>
      <c r="D18" s="71"/>
      <c r="E18" s="70"/>
      <c r="F18" s="71"/>
      <c r="G18" s="70"/>
      <c r="H18" s="71"/>
      <c r="I18" s="70"/>
      <c r="J18" s="71"/>
    </row>
    <row r="19" spans="1:10" s="5" customFormat="1" ht="18">
      <c r="A19" s="122"/>
      <c r="B19" s="26" t="s">
        <v>110</v>
      </c>
      <c r="C19" s="70"/>
      <c r="D19" s="71"/>
      <c r="E19" s="70"/>
      <c r="F19" s="71"/>
      <c r="G19" s="70"/>
      <c r="H19" s="71"/>
      <c r="I19" s="70"/>
      <c r="J19" s="71"/>
    </row>
    <row r="20" spans="1:10" s="5" customFormat="1" ht="18">
      <c r="A20" s="112" t="s">
        <v>104</v>
      </c>
      <c r="B20" s="113"/>
      <c r="C20" s="70"/>
      <c r="D20" s="71"/>
      <c r="E20" s="70"/>
      <c r="F20" s="71"/>
      <c r="G20" s="70"/>
      <c r="H20" s="71"/>
      <c r="I20" s="70"/>
      <c r="J20" s="71"/>
    </row>
    <row r="21" spans="1:10" s="5" customFormat="1" ht="18">
      <c r="A21" s="112" t="s">
        <v>105</v>
      </c>
      <c r="B21" s="113"/>
      <c r="C21" s="70"/>
      <c r="D21" s="71"/>
      <c r="E21" s="70"/>
      <c r="F21" s="71"/>
      <c r="G21" s="70"/>
      <c r="H21" s="71"/>
      <c r="I21" s="70"/>
      <c r="J21" s="71"/>
    </row>
    <row r="22" spans="1:10" s="5" customFormat="1" ht="18">
      <c r="A22" s="112" t="s">
        <v>114</v>
      </c>
      <c r="B22" s="113"/>
      <c r="C22" s="70"/>
      <c r="D22" s="71"/>
      <c r="E22" s="70"/>
      <c r="F22" s="71"/>
      <c r="G22" s="70"/>
      <c r="H22" s="71"/>
      <c r="I22" s="70"/>
      <c r="J22" s="71"/>
    </row>
    <row r="23" spans="1:10" s="5" customFormat="1" ht="18">
      <c r="A23" s="112" t="s">
        <v>112</v>
      </c>
      <c r="B23" s="113"/>
      <c r="C23" s="70"/>
      <c r="D23" s="71"/>
      <c r="E23" s="70"/>
      <c r="F23" s="71"/>
      <c r="G23" s="70"/>
      <c r="H23" s="71"/>
      <c r="I23" s="70"/>
      <c r="J23" s="71"/>
    </row>
    <row r="24" spans="1:10" s="5" customFormat="1" ht="18">
      <c r="A24" s="112" t="s">
        <v>113</v>
      </c>
      <c r="B24" s="113"/>
      <c r="C24" s="70"/>
      <c r="D24" s="71"/>
      <c r="E24" s="70"/>
      <c r="F24" s="71"/>
      <c r="G24" s="70"/>
      <c r="H24" s="71"/>
      <c r="I24" s="70"/>
      <c r="J24" s="71"/>
    </row>
    <row r="25" spans="1:10" s="5" customFormat="1" ht="25.5" customHeight="1">
      <c r="A25" s="97" t="s">
        <v>162</v>
      </c>
      <c r="B25" s="98"/>
      <c r="C25" s="70"/>
      <c r="D25" s="71"/>
      <c r="E25" s="70"/>
      <c r="F25" s="71"/>
      <c r="G25" s="70"/>
      <c r="H25" s="71"/>
      <c r="I25" s="70"/>
      <c r="J25" s="71"/>
    </row>
    <row r="26" spans="1:10" s="5" customFormat="1" ht="25.5" customHeight="1">
      <c r="A26" s="97" t="s">
        <v>151</v>
      </c>
      <c r="B26" s="98"/>
      <c r="C26" s="70"/>
      <c r="D26" s="71"/>
      <c r="E26" s="70"/>
      <c r="F26" s="71"/>
      <c r="G26" s="70"/>
      <c r="H26" s="71"/>
      <c r="I26" s="70"/>
      <c r="J26" s="71"/>
    </row>
    <row r="27" spans="1:11" s="5" customFormat="1" ht="12.75">
      <c r="A27" s="31"/>
      <c r="B27" s="32">
        <f>IF(OR($C27&lt;&gt;"",$E27&lt;&gt;"",$G27&lt;&gt;"",$I27&lt;&gt;""),"Сумма не равна 100%!","")</f>
      </c>
      <c r="C27" s="60">
        <f>IF(AND(SUM(C$14:C$26)&gt;0,ABS(100-SUM(C$14:C$26))&gt;=0.05),SUM(C$14:C$26),"")</f>
      </c>
      <c r="D27" s="61"/>
      <c r="E27" s="60">
        <f>IF(AND(SUM(E$14:E$26)&gt;0,ABS(100-SUM(E$14:E$26))&gt;=0.05),SUM(E$14:E$26),"")</f>
      </c>
      <c r="F27" s="61"/>
      <c r="G27" s="60">
        <f>IF(AND(SUM(G$14:G$26)&gt;0,ABS(100-SUM(G$14:G$26))&gt;=0.05),SUM(G$14:G$26),"")</f>
      </c>
      <c r="H27" s="61"/>
      <c r="I27" s="60">
        <f>IF(AND(SUM(I$14:I$26)&gt;0,ABS(100-SUM(I$14:I$26))&gt;=0.05),SUM(I$14:I$26),"")</f>
      </c>
      <c r="J27" s="61"/>
      <c r="K27" s="30"/>
    </row>
    <row r="28" spans="1:11" s="5" customFormat="1" ht="18" customHeight="1">
      <c r="A28" s="105" t="s">
        <v>119</v>
      </c>
      <c r="B28" s="106"/>
      <c r="C28" s="58"/>
      <c r="D28" s="59"/>
      <c r="E28" s="58"/>
      <c r="F28" s="59"/>
      <c r="G28" s="58"/>
      <c r="H28" s="59"/>
      <c r="I28" s="58"/>
      <c r="J28" s="59"/>
      <c r="K28" s="39">
        <f>IF(OR(AND($C$13&gt;0,$C$28=""),AND($E$13&gt;0,$E$28=""),AND($G$13&gt;0,$G$28=""),AND($I$13&gt;0,$I$28="")),"Укажите число нормобластов!","")</f>
      </c>
    </row>
    <row r="29" spans="1:10" s="5" customFormat="1" ht="56.25" customHeight="1">
      <c r="A29" s="127" t="s">
        <v>115</v>
      </c>
      <c r="B29" s="128"/>
      <c r="C29" s="68"/>
      <c r="D29" s="69"/>
      <c r="E29" s="68"/>
      <c r="F29" s="69"/>
      <c r="G29" s="68"/>
      <c r="H29" s="69"/>
      <c r="I29" s="68"/>
      <c r="J29" s="69"/>
    </row>
    <row r="30" spans="1:11" ht="31.5" customHeight="1">
      <c r="A30" s="94" t="s">
        <v>150</v>
      </c>
      <c r="B30" s="95"/>
      <c r="C30" s="95"/>
      <c r="D30" s="95"/>
      <c r="E30" s="95"/>
      <c r="F30" s="95"/>
      <c r="G30" s="95"/>
      <c r="H30" s="95"/>
      <c r="I30" s="95"/>
      <c r="J30" s="96"/>
      <c r="K30" s="8"/>
    </row>
    <row r="31" spans="1:11" ht="18" customHeight="1">
      <c r="A31" s="87" t="s">
        <v>122</v>
      </c>
      <c r="B31" s="88"/>
      <c r="C31" s="62"/>
      <c r="D31" s="63"/>
      <c r="E31" s="62"/>
      <c r="F31" s="63"/>
      <c r="G31" s="62"/>
      <c r="H31" s="63"/>
      <c r="I31" s="62"/>
      <c r="J31" s="63"/>
      <c r="K31" s="8"/>
    </row>
    <row r="32" spans="1:11" ht="15">
      <c r="A32" s="87" t="s">
        <v>123</v>
      </c>
      <c r="B32" s="88"/>
      <c r="C32" s="66"/>
      <c r="D32" s="67"/>
      <c r="E32" s="66"/>
      <c r="F32" s="67"/>
      <c r="G32" s="66"/>
      <c r="H32" s="67"/>
      <c r="I32" s="66"/>
      <c r="J32" s="67"/>
      <c r="K32" s="8"/>
    </row>
    <row r="33" spans="1:11" ht="18" customHeight="1">
      <c r="A33" s="85" t="s">
        <v>124</v>
      </c>
      <c r="B33" s="86"/>
      <c r="C33" s="62"/>
      <c r="D33" s="63"/>
      <c r="E33" s="62"/>
      <c r="F33" s="63"/>
      <c r="G33" s="62"/>
      <c r="H33" s="63"/>
      <c r="I33" s="62"/>
      <c r="J33" s="63"/>
      <c r="K33" s="8"/>
    </row>
    <row r="34" spans="1:11" ht="18" customHeight="1">
      <c r="A34" s="85" t="s">
        <v>125</v>
      </c>
      <c r="B34" s="86"/>
      <c r="C34" s="62"/>
      <c r="D34" s="63"/>
      <c r="E34" s="62"/>
      <c r="F34" s="63"/>
      <c r="G34" s="62"/>
      <c r="H34" s="63"/>
      <c r="I34" s="62"/>
      <c r="J34" s="63"/>
      <c r="K34" s="8"/>
    </row>
    <row r="35" spans="1:11" ht="18" customHeight="1">
      <c r="A35" s="85" t="s">
        <v>126</v>
      </c>
      <c r="B35" s="86"/>
      <c r="C35" s="62"/>
      <c r="D35" s="63"/>
      <c r="E35" s="62"/>
      <c r="F35" s="63"/>
      <c r="G35" s="62"/>
      <c r="H35" s="63"/>
      <c r="I35" s="62"/>
      <c r="J35" s="63"/>
      <c r="K35" s="8"/>
    </row>
    <row r="36" spans="1:11" ht="15">
      <c r="A36" s="87" t="s">
        <v>127</v>
      </c>
      <c r="B36" s="88"/>
      <c r="C36" s="66"/>
      <c r="D36" s="67"/>
      <c r="E36" s="66"/>
      <c r="F36" s="67"/>
      <c r="G36" s="66"/>
      <c r="H36" s="67"/>
      <c r="I36" s="66"/>
      <c r="J36" s="67"/>
      <c r="K36" s="8"/>
    </row>
    <row r="37" spans="1:11" ht="18" customHeight="1">
      <c r="A37" s="85" t="s">
        <v>128</v>
      </c>
      <c r="B37" s="86"/>
      <c r="C37" s="62"/>
      <c r="D37" s="63"/>
      <c r="E37" s="62"/>
      <c r="F37" s="63"/>
      <c r="G37" s="62"/>
      <c r="H37" s="63"/>
      <c r="I37" s="62"/>
      <c r="J37" s="63"/>
      <c r="K37" s="8"/>
    </row>
    <row r="38" spans="1:11" ht="18" customHeight="1">
      <c r="A38" s="85" t="s">
        <v>129</v>
      </c>
      <c r="B38" s="86"/>
      <c r="C38" s="62"/>
      <c r="D38" s="63"/>
      <c r="E38" s="62"/>
      <c r="F38" s="63"/>
      <c r="G38" s="62"/>
      <c r="H38" s="63"/>
      <c r="I38" s="62"/>
      <c r="J38" s="63"/>
      <c r="K38" s="8"/>
    </row>
    <row r="39" spans="1:11" ht="18" customHeight="1">
      <c r="A39" s="85" t="s">
        <v>130</v>
      </c>
      <c r="B39" s="86"/>
      <c r="C39" s="62"/>
      <c r="D39" s="63"/>
      <c r="E39" s="62"/>
      <c r="F39" s="63"/>
      <c r="G39" s="62"/>
      <c r="H39" s="63"/>
      <c r="I39" s="62"/>
      <c r="J39" s="63"/>
      <c r="K39" s="8"/>
    </row>
    <row r="40" spans="1:11" ht="18" customHeight="1">
      <c r="A40" s="85" t="s">
        <v>131</v>
      </c>
      <c r="B40" s="86"/>
      <c r="C40" s="62"/>
      <c r="D40" s="63"/>
      <c r="E40" s="62"/>
      <c r="F40" s="63"/>
      <c r="G40" s="62"/>
      <c r="H40" s="63"/>
      <c r="I40" s="62"/>
      <c r="J40" s="63"/>
      <c r="K40" s="8"/>
    </row>
    <row r="41" spans="1:11" ht="18" customHeight="1">
      <c r="A41" s="85" t="s">
        <v>132</v>
      </c>
      <c r="B41" s="86"/>
      <c r="C41" s="62"/>
      <c r="D41" s="63"/>
      <c r="E41" s="62"/>
      <c r="F41" s="63"/>
      <c r="G41" s="62"/>
      <c r="H41" s="63"/>
      <c r="I41" s="62"/>
      <c r="J41" s="63"/>
      <c r="K41" s="8"/>
    </row>
    <row r="42" spans="1:11" ht="18" customHeight="1">
      <c r="A42" s="85" t="s">
        <v>133</v>
      </c>
      <c r="B42" s="86"/>
      <c r="C42" s="62"/>
      <c r="D42" s="63"/>
      <c r="E42" s="62"/>
      <c r="F42" s="63"/>
      <c r="G42" s="62"/>
      <c r="H42" s="63"/>
      <c r="I42" s="62"/>
      <c r="J42" s="63"/>
      <c r="K42" s="8"/>
    </row>
    <row r="43" spans="1:11" ht="18" customHeight="1">
      <c r="A43" s="85" t="s">
        <v>141</v>
      </c>
      <c r="B43" s="86"/>
      <c r="C43" s="62"/>
      <c r="D43" s="63"/>
      <c r="E43" s="62"/>
      <c r="F43" s="63"/>
      <c r="G43" s="62"/>
      <c r="H43" s="63"/>
      <c r="I43" s="62"/>
      <c r="J43" s="63"/>
      <c r="K43" s="8"/>
    </row>
    <row r="44" spans="1:11" ht="18" customHeight="1">
      <c r="A44" s="85" t="s">
        <v>142</v>
      </c>
      <c r="B44" s="86"/>
      <c r="C44" s="62"/>
      <c r="D44" s="63"/>
      <c r="E44" s="62"/>
      <c r="F44" s="63"/>
      <c r="G44" s="62"/>
      <c r="H44" s="63"/>
      <c r="I44" s="62"/>
      <c r="J44" s="63"/>
      <c r="K44" s="8"/>
    </row>
    <row r="45" spans="1:11" ht="18" customHeight="1">
      <c r="A45" s="85" t="s">
        <v>143</v>
      </c>
      <c r="B45" s="86"/>
      <c r="C45" s="62"/>
      <c r="D45" s="63"/>
      <c r="E45" s="62"/>
      <c r="F45" s="63"/>
      <c r="G45" s="62"/>
      <c r="H45" s="63"/>
      <c r="I45" s="62"/>
      <c r="J45" s="63"/>
      <c r="K45" s="8"/>
    </row>
    <row r="46" spans="1:11" ht="15">
      <c r="A46" s="87" t="s">
        <v>134</v>
      </c>
      <c r="B46" s="88"/>
      <c r="C46" s="66"/>
      <c r="D46" s="67"/>
      <c r="E46" s="66"/>
      <c r="F46" s="67"/>
      <c r="G46" s="66"/>
      <c r="H46" s="67"/>
      <c r="I46" s="66"/>
      <c r="J46" s="67"/>
      <c r="K46" s="8"/>
    </row>
    <row r="47" spans="1:11" ht="18" customHeight="1">
      <c r="A47" s="85" t="s">
        <v>135</v>
      </c>
      <c r="B47" s="86"/>
      <c r="C47" s="62"/>
      <c r="D47" s="63"/>
      <c r="E47" s="62"/>
      <c r="F47" s="63"/>
      <c r="G47" s="62"/>
      <c r="H47" s="63"/>
      <c r="I47" s="62"/>
      <c r="J47" s="63"/>
      <c r="K47" s="8"/>
    </row>
    <row r="48" spans="1:11" ht="18" customHeight="1">
      <c r="A48" s="85" t="s">
        <v>136</v>
      </c>
      <c r="B48" s="86"/>
      <c r="C48" s="62"/>
      <c r="D48" s="63"/>
      <c r="E48" s="62"/>
      <c r="F48" s="63"/>
      <c r="G48" s="62"/>
      <c r="H48" s="63"/>
      <c r="I48" s="62"/>
      <c r="J48" s="63"/>
      <c r="K48" s="8"/>
    </row>
    <row r="49" spans="1:11" ht="15">
      <c r="A49" s="87" t="s">
        <v>137</v>
      </c>
      <c r="B49" s="88"/>
      <c r="C49" s="66"/>
      <c r="D49" s="67"/>
      <c r="E49" s="66"/>
      <c r="F49" s="67"/>
      <c r="G49" s="66"/>
      <c r="H49" s="67"/>
      <c r="I49" s="66"/>
      <c r="J49" s="67"/>
      <c r="K49" s="8"/>
    </row>
    <row r="50" spans="1:11" ht="18" customHeight="1">
      <c r="A50" s="85" t="s">
        <v>138</v>
      </c>
      <c r="B50" s="86"/>
      <c r="C50" s="62"/>
      <c r="D50" s="63"/>
      <c r="E50" s="62"/>
      <c r="F50" s="63"/>
      <c r="G50" s="62"/>
      <c r="H50" s="63"/>
      <c r="I50" s="62"/>
      <c r="J50" s="63"/>
      <c r="K50" s="8"/>
    </row>
    <row r="51" spans="1:11" ht="18" customHeight="1">
      <c r="A51" s="85" t="s">
        <v>139</v>
      </c>
      <c r="B51" s="86"/>
      <c r="C51" s="62"/>
      <c r="D51" s="63"/>
      <c r="E51" s="62"/>
      <c r="F51" s="63"/>
      <c r="G51" s="62"/>
      <c r="H51" s="63"/>
      <c r="I51" s="62"/>
      <c r="J51" s="63"/>
      <c r="K51" s="8"/>
    </row>
    <row r="52" spans="1:11" ht="18" customHeight="1">
      <c r="A52" s="85" t="s">
        <v>140</v>
      </c>
      <c r="B52" s="86"/>
      <c r="C52" s="62"/>
      <c r="D52" s="63"/>
      <c r="E52" s="62"/>
      <c r="F52" s="63"/>
      <c r="G52" s="62"/>
      <c r="H52" s="63"/>
      <c r="I52" s="62"/>
      <c r="J52" s="63"/>
      <c r="K52" s="8"/>
    </row>
    <row r="53" spans="1:11" ht="33.75" customHeight="1">
      <c r="A53" s="123" t="s">
        <v>153</v>
      </c>
      <c r="B53" s="124"/>
      <c r="C53" s="64"/>
      <c r="D53" s="65"/>
      <c r="E53" s="64"/>
      <c r="F53" s="65"/>
      <c r="G53" s="64"/>
      <c r="H53" s="65"/>
      <c r="I53" s="64"/>
      <c r="J53" s="65"/>
      <c r="K53" s="8"/>
    </row>
    <row r="54" spans="2:11" ht="12.75">
      <c r="B54" s="8"/>
      <c r="C54" s="8"/>
      <c r="D54" s="8"/>
      <c r="E54" s="8"/>
      <c r="F54" s="6"/>
      <c r="G54" s="6"/>
      <c r="H54" s="6"/>
      <c r="I54" s="6"/>
      <c r="J54" s="6"/>
      <c r="K54" s="8"/>
    </row>
    <row r="55" spans="1:7" ht="12.75">
      <c r="A55" s="3" t="s">
        <v>161</v>
      </c>
      <c r="B55" s="8"/>
      <c r="C55" s="8"/>
      <c r="D55" s="6"/>
      <c r="E55" s="6"/>
      <c r="F55" s="6"/>
      <c r="G55" s="8"/>
    </row>
    <row r="56" spans="2:7" ht="12.75">
      <c r="B56" s="8"/>
      <c r="C56" s="8"/>
      <c r="D56" s="6"/>
      <c r="E56" s="6"/>
      <c r="F56" s="6"/>
      <c r="G56" s="8"/>
    </row>
    <row r="57" spans="1:7" ht="25.5" customHeight="1">
      <c r="A57" s="40" t="s">
        <v>155</v>
      </c>
      <c r="B57" s="8"/>
      <c r="C57" s="14"/>
      <c r="D57" s="6"/>
      <c r="E57" s="6"/>
      <c r="F57" s="6"/>
      <c r="G57" s="8"/>
    </row>
    <row r="58" spans="2:7" ht="12.75">
      <c r="B58" s="8"/>
      <c r="C58" s="8"/>
      <c r="D58" s="6"/>
      <c r="E58" s="6"/>
      <c r="F58" s="6"/>
      <c r="G58" s="8"/>
    </row>
    <row r="59" spans="1:10" ht="25.5" customHeight="1">
      <c r="A59" s="40" t="s">
        <v>156</v>
      </c>
      <c r="B59" s="8"/>
      <c r="C59" s="41"/>
      <c r="D59" s="42"/>
      <c r="E59" s="19" t="s">
        <v>157</v>
      </c>
      <c r="F59" s="46"/>
      <c r="G59" s="47"/>
      <c r="H59" s="47"/>
      <c r="I59" s="48"/>
      <c r="J59" s="49"/>
    </row>
    <row r="60" spans="2:7" ht="12.75">
      <c r="B60" s="8"/>
      <c r="C60" s="8"/>
      <c r="D60" s="6"/>
      <c r="E60" s="6"/>
      <c r="F60" s="6"/>
      <c r="G60" s="8"/>
    </row>
    <row r="61" spans="1:7" ht="12.75">
      <c r="A61" s="3" t="s">
        <v>158</v>
      </c>
      <c r="B61" s="8"/>
      <c r="C61" s="43"/>
      <c r="D61" s="19" t="s">
        <v>160</v>
      </c>
      <c r="E61" s="43"/>
      <c r="F61" s="44" t="s">
        <v>159</v>
      </c>
      <c r="G61" s="8"/>
    </row>
    <row r="62" spans="2:11" ht="12.75">
      <c r="B62" s="8"/>
      <c r="C62" s="8"/>
      <c r="D62" s="8"/>
      <c r="E62" s="8"/>
      <c r="F62" s="6"/>
      <c r="G62" s="6"/>
      <c r="H62" s="6"/>
      <c r="I62" s="6"/>
      <c r="J62" s="6"/>
      <c r="K62" s="8"/>
    </row>
    <row r="63" spans="1:8" ht="25.5" customHeight="1">
      <c r="A63" s="80" t="s">
        <v>152</v>
      </c>
      <c r="B63" s="81"/>
      <c r="C63" s="81"/>
      <c r="D63" s="82"/>
      <c r="E63" s="14"/>
      <c r="F63" s="6">
        <f>IF(OR(D63=1,D63=2,ISBLANK(D63)),"","Ошибка")</f>
      </c>
      <c r="G63" s="6">
        <f>IF(OR(E63=1,E63=2,ISBLANK(E63)),"","Ошибка")</f>
      </c>
      <c r="H63" s="6"/>
    </row>
    <row r="64" spans="1:10" ht="12.75">
      <c r="A64" s="9"/>
      <c r="B64" s="9"/>
      <c r="C64" s="9"/>
      <c r="D64" s="9"/>
      <c r="E64" s="9"/>
      <c r="F64" s="9"/>
      <c r="G64" s="9"/>
      <c r="H64" s="9"/>
      <c r="I64" s="15"/>
      <c r="J64" s="6"/>
    </row>
    <row r="65" spans="1:10" ht="25.5" customHeight="1">
      <c r="A65" s="129" t="s">
        <v>116</v>
      </c>
      <c r="B65" s="81"/>
      <c r="C65" s="81"/>
      <c r="D65" s="82"/>
      <c r="E65" s="74"/>
      <c r="F65" s="75"/>
      <c r="G65" s="75"/>
      <c r="H65" s="75"/>
      <c r="I65" s="75"/>
      <c r="J65" s="76"/>
    </row>
    <row r="66" spans="1:10" ht="12.75">
      <c r="A66" s="9"/>
      <c r="B66" s="9"/>
      <c r="C66" s="9"/>
      <c r="D66" s="9"/>
      <c r="E66" s="9"/>
      <c r="F66" s="9"/>
      <c r="G66" s="9"/>
      <c r="H66" s="9"/>
      <c r="I66" s="15"/>
      <c r="J66" s="6"/>
    </row>
    <row r="67" spans="1:11" s="2" customFormat="1" ht="25.5" customHeight="1">
      <c r="A67" s="129" t="s">
        <v>118</v>
      </c>
      <c r="B67" s="81"/>
      <c r="C67" s="81"/>
      <c r="D67" s="82"/>
      <c r="E67" s="77"/>
      <c r="F67" s="78"/>
      <c r="G67" s="78"/>
      <c r="H67" s="78"/>
      <c r="I67" s="78"/>
      <c r="J67" s="79"/>
      <c r="K67" s="22"/>
    </row>
    <row r="68" spans="1:11" ht="12.75">
      <c r="A68" s="9"/>
      <c r="B68" s="9"/>
      <c r="C68" s="9"/>
      <c r="D68" s="9"/>
      <c r="E68" s="9"/>
      <c r="F68" s="10"/>
      <c r="G68" s="10"/>
      <c r="H68" s="10"/>
      <c r="I68" s="10"/>
      <c r="J68" s="10"/>
      <c r="K68" s="10"/>
    </row>
    <row r="69" spans="1:8" ht="12.75">
      <c r="A69" s="125" t="s">
        <v>100</v>
      </c>
      <c r="B69" s="126"/>
      <c r="C69" s="72"/>
      <c r="D69" s="73"/>
      <c r="E69" s="16">
        <f>IF(OR(AND(C69&gt;=DATEVALUE("01.02.2019"),C69&lt;=DATEVALUE("31.01.2020")),ISBLANK(C69)),"","Ошибка")</f>
      </c>
      <c r="F69" s="17"/>
      <c r="G69" s="17"/>
      <c r="H69" s="17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37">
        <v>11</v>
      </c>
      <c r="B71" s="45">
        <v>10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37">
        <v>12</v>
      </c>
      <c r="B72" s="45">
        <v>11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37"/>
      <c r="B73" s="45">
        <v>12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37"/>
      <c r="B74" s="45">
        <v>13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37"/>
      <c r="B75" s="45">
        <v>14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37"/>
      <c r="B76" s="45">
        <v>20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37"/>
      <c r="B77" s="45">
        <v>21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37"/>
      <c r="B78" s="45">
        <v>22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37"/>
      <c r="B79" s="45">
        <v>23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37"/>
      <c r="B80" s="45">
        <v>30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37"/>
      <c r="B81" s="45">
        <v>31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37"/>
      <c r="B82" s="45">
        <v>32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37"/>
      <c r="B83" s="45">
        <v>33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37"/>
      <c r="B84" s="45">
        <v>40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37"/>
      <c r="B85" s="45">
        <v>41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37"/>
      <c r="B86" s="45">
        <v>50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37"/>
      <c r="B87" s="45">
        <v>51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37"/>
      <c r="B88" s="45">
        <v>52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37"/>
      <c r="B89" s="45">
        <v>60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2" ht="12.75">
      <c r="A90" s="37"/>
      <c r="B90" s="45">
        <v>61</v>
      </c>
    </row>
    <row r="91" spans="1:2" ht="12.75">
      <c r="A91" s="37"/>
      <c r="B91" s="45">
        <v>62</v>
      </c>
    </row>
    <row r="92" spans="1:2" ht="12.75">
      <c r="A92" s="37"/>
      <c r="B92" s="45">
        <v>63</v>
      </c>
    </row>
    <row r="93" spans="1:2" ht="12.75">
      <c r="A93" s="37"/>
      <c r="B93" s="45">
        <v>70</v>
      </c>
    </row>
    <row r="94" spans="1:2" ht="12.75">
      <c r="A94" s="37"/>
      <c r="B94" s="45">
        <v>72</v>
      </c>
    </row>
    <row r="95" spans="1:2" ht="12.75">
      <c r="A95" s="37"/>
      <c r="B95" s="45">
        <v>80</v>
      </c>
    </row>
    <row r="96" spans="1:2" ht="12.75">
      <c r="A96" s="37"/>
      <c r="B96" s="45">
        <v>99</v>
      </c>
    </row>
    <row r="97" ht="12.75">
      <c r="B97" s="42"/>
    </row>
  </sheetData>
  <sheetProtection password="C74F" sheet="1" objects="1" scenarios="1" selectLockedCells="1"/>
  <mergeCells count="216">
    <mergeCell ref="A38:B38"/>
    <mergeCell ref="A39:B39"/>
    <mergeCell ref="A40:B40"/>
    <mergeCell ref="A52:B52"/>
    <mergeCell ref="A53:B53"/>
    <mergeCell ref="A48:B48"/>
    <mergeCell ref="A49:B49"/>
    <mergeCell ref="A50:B50"/>
    <mergeCell ref="A51:B51"/>
    <mergeCell ref="C20:D20"/>
    <mergeCell ref="E20:F20"/>
    <mergeCell ref="E27:F27"/>
    <mergeCell ref="A23:B23"/>
    <mergeCell ref="A21:B21"/>
    <mergeCell ref="A25:B25"/>
    <mergeCell ref="A20:B20"/>
    <mergeCell ref="C8:D8"/>
    <mergeCell ref="E7:F7"/>
    <mergeCell ref="A7:B7"/>
    <mergeCell ref="A24:B24"/>
    <mergeCell ref="A22:B22"/>
    <mergeCell ref="A9:B11"/>
    <mergeCell ref="A14:B14"/>
    <mergeCell ref="A15:A19"/>
    <mergeCell ref="A35:B35"/>
    <mergeCell ref="A36:B36"/>
    <mergeCell ref="A37:B37"/>
    <mergeCell ref="A28:B28"/>
    <mergeCell ref="A29:B29"/>
    <mergeCell ref="J5:K5"/>
    <mergeCell ref="A12:J12"/>
    <mergeCell ref="A30:J30"/>
    <mergeCell ref="A26:B26"/>
    <mergeCell ref="A13:B13"/>
    <mergeCell ref="A5:H5"/>
    <mergeCell ref="C7:D7"/>
    <mergeCell ref="C14:D14"/>
    <mergeCell ref="C13:D13"/>
    <mergeCell ref="E13:F13"/>
    <mergeCell ref="A43:B43"/>
    <mergeCell ref="A44:B44"/>
    <mergeCell ref="A46:B46"/>
    <mergeCell ref="A31:B31"/>
    <mergeCell ref="A32:B32"/>
    <mergeCell ref="A42:B42"/>
    <mergeCell ref="A45:B45"/>
    <mergeCell ref="A33:B33"/>
    <mergeCell ref="A34:B34"/>
    <mergeCell ref="A41:B41"/>
    <mergeCell ref="A47:B47"/>
    <mergeCell ref="E14:F14"/>
    <mergeCell ref="G14:H14"/>
    <mergeCell ref="I14:J14"/>
    <mergeCell ref="C18:D18"/>
    <mergeCell ref="E18:F18"/>
    <mergeCell ref="G18:H18"/>
    <mergeCell ref="I18:J18"/>
    <mergeCell ref="C17:D17"/>
    <mergeCell ref="E17:F17"/>
    <mergeCell ref="G13:H13"/>
    <mergeCell ref="I13:J13"/>
    <mergeCell ref="C16:D16"/>
    <mergeCell ref="E16:F16"/>
    <mergeCell ref="G16:H16"/>
    <mergeCell ref="I16:J16"/>
    <mergeCell ref="C15:D15"/>
    <mergeCell ref="E15:F15"/>
    <mergeCell ref="G15:H15"/>
    <mergeCell ref="I15:J15"/>
    <mergeCell ref="G17:H17"/>
    <mergeCell ref="I17:J17"/>
    <mergeCell ref="C19:D19"/>
    <mergeCell ref="E19:F19"/>
    <mergeCell ref="G19:H19"/>
    <mergeCell ref="I19:J19"/>
    <mergeCell ref="G20:H20"/>
    <mergeCell ref="I20:J20"/>
    <mergeCell ref="C21:D21"/>
    <mergeCell ref="E21:F21"/>
    <mergeCell ref="G21:H21"/>
    <mergeCell ref="I21:J21"/>
    <mergeCell ref="C69:D69"/>
    <mergeCell ref="E65:J65"/>
    <mergeCell ref="E67:J67"/>
    <mergeCell ref="A63:D63"/>
    <mergeCell ref="A69:B69"/>
    <mergeCell ref="A67:D67"/>
    <mergeCell ref="A65:D65"/>
    <mergeCell ref="C45:D45"/>
    <mergeCell ref="C23:D23"/>
    <mergeCell ref="E23:F23"/>
    <mergeCell ref="G23:H23"/>
    <mergeCell ref="C25:D25"/>
    <mergeCell ref="E25:F25"/>
    <mergeCell ref="G25:H25"/>
    <mergeCell ref="C26:D26"/>
    <mergeCell ref="E26:F26"/>
    <mergeCell ref="G26:H26"/>
    <mergeCell ref="I23:J23"/>
    <mergeCell ref="C22:D22"/>
    <mergeCell ref="E22:F22"/>
    <mergeCell ref="G22:H22"/>
    <mergeCell ref="I22:J22"/>
    <mergeCell ref="I25:J25"/>
    <mergeCell ref="C24:D24"/>
    <mergeCell ref="E24:F24"/>
    <mergeCell ref="G24:H24"/>
    <mergeCell ref="I24:J24"/>
    <mergeCell ref="I26:J26"/>
    <mergeCell ref="C29:D29"/>
    <mergeCell ref="E29:F29"/>
    <mergeCell ref="G29:H29"/>
    <mergeCell ref="I29:J29"/>
    <mergeCell ref="G27:H27"/>
    <mergeCell ref="I27:J27"/>
    <mergeCell ref="C32:D32"/>
    <mergeCell ref="E32:F32"/>
    <mergeCell ref="G32:H32"/>
    <mergeCell ref="I32:J32"/>
    <mergeCell ref="C31:D31"/>
    <mergeCell ref="E31:F31"/>
    <mergeCell ref="G31:H31"/>
    <mergeCell ref="I31:J31"/>
    <mergeCell ref="C34:D34"/>
    <mergeCell ref="E34:F34"/>
    <mergeCell ref="G34:H34"/>
    <mergeCell ref="I34:J34"/>
    <mergeCell ref="C33:D33"/>
    <mergeCell ref="E33:F33"/>
    <mergeCell ref="G33:H33"/>
    <mergeCell ref="I33:J33"/>
    <mergeCell ref="C36:D36"/>
    <mergeCell ref="E36:F36"/>
    <mergeCell ref="G36:H36"/>
    <mergeCell ref="I36:J36"/>
    <mergeCell ref="C35:D35"/>
    <mergeCell ref="E35:F35"/>
    <mergeCell ref="G35:H35"/>
    <mergeCell ref="I35:J35"/>
    <mergeCell ref="C38:D38"/>
    <mergeCell ref="E38:F38"/>
    <mergeCell ref="G38:H38"/>
    <mergeCell ref="I38:J38"/>
    <mergeCell ref="C37:D37"/>
    <mergeCell ref="E37:F37"/>
    <mergeCell ref="G37:H37"/>
    <mergeCell ref="I37:J37"/>
    <mergeCell ref="C40:D40"/>
    <mergeCell ref="E40:F40"/>
    <mergeCell ref="G40:H40"/>
    <mergeCell ref="I40:J40"/>
    <mergeCell ref="C39:D39"/>
    <mergeCell ref="E39:F39"/>
    <mergeCell ref="G39:H39"/>
    <mergeCell ref="I39:J39"/>
    <mergeCell ref="C43:D43"/>
    <mergeCell ref="E41:F41"/>
    <mergeCell ref="G41:H41"/>
    <mergeCell ref="I41:J41"/>
    <mergeCell ref="C42:D42"/>
    <mergeCell ref="E42:F42"/>
    <mergeCell ref="G42:H42"/>
    <mergeCell ref="I42:J42"/>
    <mergeCell ref="C41:D41"/>
    <mergeCell ref="C44:D44"/>
    <mergeCell ref="E44:F44"/>
    <mergeCell ref="G44:H44"/>
    <mergeCell ref="I44:J44"/>
    <mergeCell ref="E45:F45"/>
    <mergeCell ref="G45:H45"/>
    <mergeCell ref="I45:J45"/>
    <mergeCell ref="E43:F43"/>
    <mergeCell ref="G43:H43"/>
    <mergeCell ref="I43:J43"/>
    <mergeCell ref="C46:D46"/>
    <mergeCell ref="E46:F46"/>
    <mergeCell ref="G46:H46"/>
    <mergeCell ref="I46:J46"/>
    <mergeCell ref="C47:D47"/>
    <mergeCell ref="C49:D49"/>
    <mergeCell ref="E49:F49"/>
    <mergeCell ref="G49:H49"/>
    <mergeCell ref="C48:D48"/>
    <mergeCell ref="I49:J49"/>
    <mergeCell ref="E47:F47"/>
    <mergeCell ref="G47:H47"/>
    <mergeCell ref="I47:J47"/>
    <mergeCell ref="E48:F48"/>
    <mergeCell ref="G48:H48"/>
    <mergeCell ref="I48:J48"/>
    <mergeCell ref="C51:D51"/>
    <mergeCell ref="E51:F51"/>
    <mergeCell ref="G51:H51"/>
    <mergeCell ref="I51:J51"/>
    <mergeCell ref="C50:D50"/>
    <mergeCell ref="E50:F50"/>
    <mergeCell ref="G50:H50"/>
    <mergeCell ref="I50:J50"/>
    <mergeCell ref="C53:D53"/>
    <mergeCell ref="E53:F53"/>
    <mergeCell ref="G53:H53"/>
    <mergeCell ref="I53:J53"/>
    <mergeCell ref="C52:D52"/>
    <mergeCell ref="E52:F52"/>
    <mergeCell ref="G52:H52"/>
    <mergeCell ref="I52:J52"/>
    <mergeCell ref="F59:J59"/>
    <mergeCell ref="A2:B2"/>
    <mergeCell ref="A3:B3"/>
    <mergeCell ref="C3:K3"/>
    <mergeCell ref="C2:K2"/>
    <mergeCell ref="C28:D28"/>
    <mergeCell ref="E28:F28"/>
    <mergeCell ref="G28:H28"/>
    <mergeCell ref="I28:J28"/>
    <mergeCell ref="C27:D27"/>
  </mergeCells>
  <conditionalFormatting sqref="C10:J10">
    <cfRule type="expression" priority="1" dxfId="0" stopIfTrue="1">
      <formula>OR(C11&lt;&gt;"",C9&lt;&gt;"")</formula>
    </cfRule>
  </conditionalFormatting>
  <conditionalFormatting sqref="C28:J28">
    <cfRule type="expression" priority="3" dxfId="5" stopIfTrue="1">
      <formula>AND(C28="",C$13&gt;0)</formula>
    </cfRule>
  </conditionalFormatting>
  <conditionalFormatting sqref="I66 I64 E63">
    <cfRule type="expression" priority="2" dxfId="0" stopIfTrue="1">
      <formula>NOT(OR(E63=1,E63=2,ISBLANK(E63)))</formula>
    </cfRule>
  </conditionalFormatting>
  <conditionalFormatting sqref="C7">
    <cfRule type="cellIs" priority="4" dxfId="0" operator="notBetween" stopIfTrue="1">
      <formula>1</formula>
      <formula>32767</formula>
    </cfRule>
  </conditionalFormatting>
  <conditionalFormatting sqref="C14:J26">
    <cfRule type="expression" priority="6" dxfId="0" stopIfTrue="1">
      <formula>NOT(OR(AND(C14&gt;=0,C14&lt;=100),ISBLANK(C14)))</formula>
    </cfRule>
  </conditionalFormatting>
  <conditionalFormatting sqref="C13:J13">
    <cfRule type="cellIs" priority="7" dxfId="0" operator="notBetween" stopIfTrue="1">
      <formula>0</formula>
      <formula>999</formula>
    </cfRule>
    <cfRule type="expression" priority="8" dxfId="0" stopIfTrue="1">
      <formula>ISBLANK(C13)</formula>
    </cfRule>
  </conditionalFormatting>
  <conditionalFormatting sqref="I7">
    <cfRule type="cellIs" priority="8" dxfId="0" operator="notBetween" stopIfTrue="1">
      <formula>1</formula>
      <formula>99</formula>
    </cfRule>
  </conditionalFormatting>
  <dataValidations count="34">
    <dataValidation type="whole" allowBlank="1" showInputMessage="1" showErrorMessage="1" errorTitle="Номер лаборатории" error="Допускается целое число от 1 до 32767" sqref="C7">
      <formula1>1</formula1>
      <formula2>32767</formula2>
    </dataValidation>
    <dataValidation type="whole" allowBlank="1" showInputMessage="1" showErrorMessage="1" errorTitle="Код региона" error="Допускается целое число от 1 до 99" sqref="I7">
      <formula1>1</formula1>
      <formula2>99</formula2>
    </dataValidation>
    <dataValidation type="textLength" allowBlank="1" showInputMessage="1" showErrorMessage="1" errorTitle="№ мазка 2" error="Введите 5 цифр.&#10;Ошибка в номере мазка приравнивается к ошибке в идентификации пробы пациента на пре(пост)аналитическом этапе!" sqref="F10">
      <formula1>5</formula1>
      <formula2>5</formula2>
    </dataValidation>
    <dataValidation type="textLength" allowBlank="1" showInputMessage="1" showErrorMessage="1" errorTitle="№ мазка 4" error="Введите 5 цифр.&#10;Ошибка в номере мазка приравнивается к ошибке в идентификации пробы пациента на пре(пост)аналитическом этапе!" sqref="J10">
      <formula1>5</formula1>
      <formula2>5</formula2>
    </dataValidation>
    <dataValidation type="whole" allowBlank="1" showInputMessage="1" showErrorMessage="1" errorTitle="Качество образцов" error="Допускается только 1 или 2" sqref="E63">
      <formula1>1</formula1>
      <formula2>2</formula2>
    </dataValidation>
    <dataValidation type="date" allowBlank="1" showInputMessage="1" showErrorMessage="1" errorTitle="Дата заполнения" error="Дата должна быть в пределах от 01.02.19 до 31.01.20" sqref="C69:D69">
      <formula1>43497</formula1>
      <formula2>43861</formula2>
    </dataValidation>
    <dataValidation type="decimal" allowBlank="1" showInputMessage="1" showErrorMessage="1" errorTitle="Результат подсчета" error="Допускается число от 0 до 100,0%.&#10;Оценка результата: грубая ошибка!" sqref="C14:J26">
      <formula1>0</formula1>
      <formula2>100</formula2>
    </dataValidation>
    <dataValidation type="whole" allowBlank="1" showInputMessage="1" showErrorMessage="1" errorTitle="Число просчитанных лейкоцитов" error="Допускается целое число от 0 до 999" sqref="C13:J13">
      <formula1>0</formula1>
      <formula2>999</formula2>
    </dataValidation>
    <dataValidation type="textLength" allowBlank="1" showInputMessage="1" showErrorMessage="1" errorTitle="№ мазка 1" error="Введите 5 цифр.&#10;Ошибка в номере мазка приравнивается к ошибке в идентификации пробы пациента на пре(пост)аналитическом этапе!" sqref="D10">
      <formula1>5</formula1>
      <formula2>5</formula2>
    </dataValidation>
    <dataValidation type="textLength" allowBlank="1" showInputMessage="1" showErrorMessage="1" errorTitle="№ мазка 3" error="Введите 5 цифр.&#10;Ошибка в номере мазка приравнивается к ошибке в идентификации пробы пациента на пре(пост)аналитическом этапе!" sqref="H10">
      <formula1>5</formula1>
      <formula2>5</formula2>
    </dataValidation>
    <dataValidation type="decimal" allowBlank="1" showInputMessage="1" showErrorMessage="1" errorTitle="Нормобласты" error="Допускается число от 0 до 999,9" sqref="C28:J28">
      <formula1>0</formula1>
      <formula2>999.9</formula2>
    </dataValidation>
    <dataValidation type="whole" allowBlank="1" showInputMessage="1" showErrorMessage="1" errorTitle="Без морфологич. особенностей" error="Допускается только 1" sqref="C31:J31">
      <formula1>1</formula1>
      <formula2>1</formula2>
    </dataValidation>
    <dataValidation type="whole" allowBlank="1" showInputMessage="1" showErrorMessage="1" errorTitle="микроцитов" error="Допускается только 2" sqref="C33:J33">
      <formula1>2</formula1>
      <formula2>2</formula2>
    </dataValidation>
    <dataValidation type="whole" allowBlank="1" showInputMessage="1" showErrorMessage="1" errorTitle="макроцитов" error="Допускается только 3" sqref="C34:J34">
      <formula1>3</formula1>
      <formula2>3</formula2>
    </dataValidation>
    <dataValidation type="whole" allowBlank="1" showInputMessage="1" showErrorMessage="1" errorTitle="смешанный" error="Допускается только 4" sqref="C35:J35">
      <formula1>4</formula1>
      <formula2>4</formula2>
    </dataValidation>
    <dataValidation type="whole" allowBlank="1" showInputMessage="1" showErrorMessage="1" errorTitle="сфероцитов" error="Допускается только 5" sqref="C37:J37">
      <formula1>5</formula1>
      <formula2>5</formula2>
    </dataValidation>
    <dataValidation type="whole" allowBlank="1" showInputMessage="1" showErrorMessage="1" errorTitle="мишеневидных эритроцитов" error="Допускается только 6" sqref="C38:J38">
      <formula1>6</formula1>
      <formula2>6</formula2>
    </dataValidation>
    <dataValidation type="whole" allowBlank="1" showInputMessage="1" showErrorMessage="1" errorTitle="овалоцитов (эллиптоцитов)" error="Допускается только 7" sqref="C39:J39">
      <formula1>7</formula1>
      <formula2>7</formula2>
    </dataValidation>
    <dataValidation type="whole" allowBlank="1" showInputMessage="1" showErrorMessage="1" errorTitle="акантоцитов" error="Допускается только 8" sqref="C40:J40">
      <formula1>8</formula1>
      <formula2>8</formula2>
    </dataValidation>
    <dataValidation type="whole" allowBlank="1" showInputMessage="1" showErrorMessage="1" errorTitle="серповидных эритроцитов" error="Допускается только 9" sqref="C41:J41">
      <formula1>9</formula1>
      <formula2>9</formula2>
    </dataValidation>
    <dataValidation type="whole" allowBlank="1" showInputMessage="1" showErrorMessage="1" errorTitle="шизоцитов" error="Допускается только 10" sqref="C42:J42">
      <formula1>10</formula1>
      <formula2>10</formula2>
    </dataValidation>
    <dataValidation type="whole" allowBlank="1" showInputMessage="1" showErrorMessage="1" errorTitle="стоматоцитов" error="Допускается только 11" sqref="C43:J43">
      <formula1>11</formula1>
      <formula2>11</formula2>
    </dataValidation>
    <dataValidation type="whole" allowBlank="1" showInputMessage="1" showErrorMessage="1" errorTitle="эхиноцитов" error="Допускается только 12" sqref="C44:J44">
      <formula1>12</formula1>
      <formula2>12</formula2>
    </dataValidation>
    <dataValidation type="whole" allowBlank="1" showInputMessage="1" showErrorMessage="1" errorTitle="каплевидных эритроцитов" error="Допускается только 13" sqref="C45:J45">
      <formula1>13</formula1>
      <formula2>13</formula2>
    </dataValidation>
    <dataValidation type="whole" allowBlank="1" showInputMessage="1" showErrorMessage="1" errorTitle="гипохромия эритроцитов" error="Допускается только 14" sqref="C47:J47">
      <formula1>14</formula1>
      <formula2>14</formula2>
    </dataValidation>
    <dataValidation type="whole" allowBlank="1" showInputMessage="1" showErrorMessage="1" errorTitle="полихроматофилия эритроцитов" error="Допускается только 15" sqref="C48:J48">
      <formula1>15</formula1>
      <formula2>15</formula2>
    </dataValidation>
    <dataValidation type="whole" allowBlank="1" showInputMessage="1" showErrorMessage="1" errorTitle="тельца Жолли" error="Допускается только 16" sqref="C50:J50">
      <formula1>16</formula1>
      <formula2>16</formula2>
    </dataValidation>
    <dataValidation type="whole" allowBlank="1" showInputMessage="1" showErrorMessage="1" errorTitle="кольца Кебота" error="Допускается только 17" sqref="C51:J51">
      <formula1>17</formula1>
      <formula2>17</formula2>
    </dataValidation>
    <dataValidation type="whole" allowBlank="1" showInputMessage="1" showErrorMessage="1" errorTitle="базофильная пунктация" error="Допускается только 18" sqref="C52:J52">
      <formula1>18</formula1>
      <formula2>18</formula2>
    </dataValidation>
    <dataValidation type="list" allowBlank="1" showInputMessage="1" showErrorMessage="1" errorTitle="Качество образцов" error="Допускается только 1 или 2" sqref="C66">
      <formula1>$A$80:$A$81</formula1>
    </dataValidation>
    <dataValidation type="list" allowBlank="1" showInputMessage="1" showErrorMessage="1" errorTitle="Тип микроскопа" error="Недопустимый код!" sqref="C57">
      <formula1>$A$71:$A$72</formula1>
    </dataValidation>
    <dataValidation type="whole" allowBlank="1" showInputMessage="1" showErrorMessage="1" errorTitle="Кратность объектива" error="Допускается число от 5 до 200" sqref="C61">
      <formula1>5</formula1>
      <formula2>200</formula2>
    </dataValidation>
    <dataValidation type="whole" allowBlank="1" showInputMessage="1" showErrorMessage="1" errorTitle="Кратность окуляра" error="Допускается число от 5 до 50" sqref="E61">
      <formula1>5</formula1>
      <formula2>50</formula2>
    </dataValidation>
    <dataValidation type="list" allowBlank="1" showInputMessage="1" showErrorMessage="1" errorTitle="Модель микроскопа" error="Недопустимый код!" sqref="C59">
      <formula1>$B$71:$B$96</formula1>
    </dataValidation>
  </dataValidation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2"/>
  </sheetPr>
  <dimension ref="A1:B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00390625" style="29" customWidth="1"/>
  </cols>
  <sheetData>
    <row r="1" spans="1:2" ht="12.75">
      <c r="A1" s="27" t="s">
        <v>0</v>
      </c>
      <c r="B1" s="28" t="e">
        <f>CONCATENATE(TEXT(MOD(MATCH(LEFT('Форма ЛФ'!$D$10,2),$A$1:$A$100,0)-1,10),"0"),TEXT(INT((MATCH(MID('Форма ЛФ'!$D$10,3,2),$A$1:$A$100,0)-1)/10),"0"))</f>
        <v>#N/A</v>
      </c>
    </row>
    <row r="2" spans="1:2" ht="12.75">
      <c r="A2" s="27" t="s">
        <v>1</v>
      </c>
      <c r="B2" s="28" t="e">
        <f>CONCATENATE(TEXT(MOD(MATCH(LEFT('Форма ЛФ'!$F$10,2),$A$1:$A$100,0)-1,10),"0"),TEXT(INT((MATCH(MID('Форма ЛФ'!$F$10,3,2),$A$1:$A$100,0)-1)/10),"0"))</f>
        <v>#N/A</v>
      </c>
    </row>
    <row r="3" spans="1:2" ht="12.75">
      <c r="A3" s="27" t="s">
        <v>2</v>
      </c>
      <c r="B3" s="28" t="e">
        <f>CONCATENATE(TEXT(MOD(MATCH(LEFT('Форма ЛФ'!$H$10,2),$A$1:$A$100,0)-1,10),"0"),TEXT(INT((MATCH(MID('Форма ЛФ'!$H$10,3,2),$A$1:$A$100,0)-1)/10),"0"))</f>
        <v>#N/A</v>
      </c>
    </row>
    <row r="4" spans="1:2" ht="12.75">
      <c r="A4" s="27" t="s">
        <v>3</v>
      </c>
      <c r="B4" s="28" t="e">
        <f>CONCATENATE(TEXT(MOD(MATCH(LEFT('Форма ЛФ'!$J$10,2),$A$1:$A$100,0)-1,10),"0"),TEXT(INT((MATCH(MID('Форма ЛФ'!$J$10,3,2),$A$1:$A$100,0)-1)/10),"0"))</f>
        <v>#N/A</v>
      </c>
    </row>
    <row r="5" ht="12.75">
      <c r="A5" s="27" t="s">
        <v>4</v>
      </c>
    </row>
    <row r="6" ht="12.75">
      <c r="A6" s="27" t="s">
        <v>5</v>
      </c>
    </row>
    <row r="7" ht="12.75">
      <c r="A7" s="27" t="s">
        <v>6</v>
      </c>
    </row>
    <row r="8" ht="12.75">
      <c r="A8" s="27" t="s">
        <v>7</v>
      </c>
    </row>
    <row r="9" ht="12.75">
      <c r="A9" s="27" t="s">
        <v>8</v>
      </c>
    </row>
    <row r="10" ht="12.75">
      <c r="A10" s="27" t="s">
        <v>9</v>
      </c>
    </row>
    <row r="11" ht="12.75">
      <c r="A11" s="27" t="s">
        <v>10</v>
      </c>
    </row>
    <row r="12" ht="12.75">
      <c r="A12" s="27" t="s">
        <v>11</v>
      </c>
    </row>
    <row r="13" ht="12.75">
      <c r="A13" s="27" t="s">
        <v>12</v>
      </c>
    </row>
    <row r="14" ht="12.75">
      <c r="A14" s="27" t="s">
        <v>13</v>
      </c>
    </row>
    <row r="15" ht="12.75">
      <c r="A15" s="27" t="s">
        <v>14</v>
      </c>
    </row>
    <row r="16" ht="12.75">
      <c r="A16" s="27" t="s">
        <v>15</v>
      </c>
    </row>
    <row r="17" ht="12.75">
      <c r="A17" s="27" t="s">
        <v>16</v>
      </c>
    </row>
    <row r="18" ht="12.75">
      <c r="A18" s="27" t="s">
        <v>17</v>
      </c>
    </row>
    <row r="19" ht="12.75">
      <c r="A19" s="27" t="s">
        <v>18</v>
      </c>
    </row>
    <row r="20" ht="12.75">
      <c r="A20" s="27" t="s">
        <v>19</v>
      </c>
    </row>
    <row r="21" ht="12.75">
      <c r="A21" s="27" t="s">
        <v>20</v>
      </c>
    </row>
    <row r="22" ht="12.75">
      <c r="A22" s="27" t="s">
        <v>21</v>
      </c>
    </row>
    <row r="23" ht="12.75">
      <c r="A23" s="27" t="s">
        <v>22</v>
      </c>
    </row>
    <row r="24" ht="12.75">
      <c r="A24" s="27" t="s">
        <v>23</v>
      </c>
    </row>
    <row r="25" ht="12.75">
      <c r="A25" s="27" t="s">
        <v>24</v>
      </c>
    </row>
    <row r="26" ht="12.75">
      <c r="A26" s="27" t="s">
        <v>25</v>
      </c>
    </row>
    <row r="27" ht="12.75">
      <c r="A27" s="27" t="s">
        <v>26</v>
      </c>
    </row>
    <row r="28" ht="12.75">
      <c r="A28" s="27" t="s">
        <v>27</v>
      </c>
    </row>
    <row r="29" ht="12.75">
      <c r="A29" s="27" t="s">
        <v>28</v>
      </c>
    </row>
    <row r="30" ht="12.75">
      <c r="A30" s="27" t="s">
        <v>29</v>
      </c>
    </row>
    <row r="31" ht="12.75">
      <c r="A31" s="27" t="s">
        <v>30</v>
      </c>
    </row>
    <row r="32" ht="12.75">
      <c r="A32" s="27" t="s">
        <v>31</v>
      </c>
    </row>
    <row r="33" ht="12.75">
      <c r="A33" s="27" t="s">
        <v>32</v>
      </c>
    </row>
    <row r="34" ht="12.75">
      <c r="A34" s="27" t="s">
        <v>33</v>
      </c>
    </row>
    <row r="35" ht="12.75">
      <c r="A35" s="27" t="s">
        <v>34</v>
      </c>
    </row>
    <row r="36" ht="12.75">
      <c r="A36" s="27" t="s">
        <v>35</v>
      </c>
    </row>
    <row r="37" ht="12.75">
      <c r="A37" s="27" t="s">
        <v>36</v>
      </c>
    </row>
    <row r="38" ht="12.75">
      <c r="A38" s="27" t="s">
        <v>37</v>
      </c>
    </row>
    <row r="39" ht="12.75">
      <c r="A39" s="27" t="s">
        <v>38</v>
      </c>
    </row>
    <row r="40" ht="12.75">
      <c r="A40" s="27" t="s">
        <v>39</v>
      </c>
    </row>
    <row r="41" ht="12.75">
      <c r="A41" s="27" t="s">
        <v>40</v>
      </c>
    </row>
    <row r="42" ht="12.75">
      <c r="A42" s="27" t="s">
        <v>41</v>
      </c>
    </row>
    <row r="43" ht="12.75">
      <c r="A43" s="27" t="s">
        <v>42</v>
      </c>
    </row>
    <row r="44" ht="12.75">
      <c r="A44" s="27" t="s">
        <v>43</v>
      </c>
    </row>
    <row r="45" ht="12.75">
      <c r="A45" s="27" t="s">
        <v>44</v>
      </c>
    </row>
    <row r="46" ht="12.75">
      <c r="A46" s="27" t="s">
        <v>45</v>
      </c>
    </row>
    <row r="47" ht="12.75">
      <c r="A47" s="27" t="s">
        <v>46</v>
      </c>
    </row>
    <row r="48" ht="12.75">
      <c r="A48" s="27" t="s">
        <v>47</v>
      </c>
    </row>
    <row r="49" ht="12.75">
      <c r="A49" s="27" t="s">
        <v>48</v>
      </c>
    </row>
    <row r="50" ht="12.75">
      <c r="A50" s="27" t="s">
        <v>49</v>
      </c>
    </row>
    <row r="51" ht="12.75">
      <c r="A51" s="27" t="s">
        <v>50</v>
      </c>
    </row>
    <row r="52" ht="12.75">
      <c r="A52" s="27" t="s">
        <v>51</v>
      </c>
    </row>
    <row r="53" ht="12.75">
      <c r="A53" s="27" t="s">
        <v>52</v>
      </c>
    </row>
    <row r="54" ht="12.75">
      <c r="A54" s="27" t="s">
        <v>53</v>
      </c>
    </row>
    <row r="55" ht="12.75">
      <c r="A55" s="27" t="s">
        <v>54</v>
      </c>
    </row>
    <row r="56" ht="12.75">
      <c r="A56" s="27" t="s">
        <v>55</v>
      </c>
    </row>
    <row r="57" ht="12.75">
      <c r="A57" s="27" t="s">
        <v>56</v>
      </c>
    </row>
    <row r="58" ht="12.75">
      <c r="A58" s="27" t="s">
        <v>57</v>
      </c>
    </row>
    <row r="59" ht="12.75">
      <c r="A59" s="27" t="s">
        <v>58</v>
      </c>
    </row>
    <row r="60" ht="12.75">
      <c r="A60" s="27" t="s">
        <v>59</v>
      </c>
    </row>
    <row r="61" ht="12.75">
      <c r="A61" s="27" t="s">
        <v>60</v>
      </c>
    </row>
    <row r="62" ht="12.75">
      <c r="A62" s="27" t="s">
        <v>61</v>
      </c>
    </row>
    <row r="63" ht="12.75">
      <c r="A63" s="27" t="s">
        <v>62</v>
      </c>
    </row>
    <row r="64" ht="12.75">
      <c r="A64" s="27" t="s">
        <v>63</v>
      </c>
    </row>
    <row r="65" ht="12.75">
      <c r="A65" s="27" t="s">
        <v>64</v>
      </c>
    </row>
    <row r="66" ht="12.75">
      <c r="A66" s="27" t="s">
        <v>65</v>
      </c>
    </row>
    <row r="67" ht="12.75">
      <c r="A67" s="27" t="s">
        <v>66</v>
      </c>
    </row>
    <row r="68" ht="12.75">
      <c r="A68" s="27" t="s">
        <v>67</v>
      </c>
    </row>
    <row r="69" ht="12.75">
      <c r="A69" s="27" t="s">
        <v>68</v>
      </c>
    </row>
    <row r="70" ht="12.75">
      <c r="A70" s="27" t="s">
        <v>69</v>
      </c>
    </row>
    <row r="71" ht="12.75">
      <c r="A71" s="27" t="s">
        <v>70</v>
      </c>
    </row>
    <row r="72" ht="12.75">
      <c r="A72" s="27" t="s">
        <v>71</v>
      </c>
    </row>
    <row r="73" ht="12.75">
      <c r="A73" s="27" t="s">
        <v>72</v>
      </c>
    </row>
    <row r="74" ht="12.75">
      <c r="A74" s="27" t="s">
        <v>73</v>
      </c>
    </row>
    <row r="75" ht="12.75">
      <c r="A75" s="27" t="s">
        <v>74</v>
      </c>
    </row>
    <row r="76" ht="12.75">
      <c r="A76" s="27" t="s">
        <v>75</v>
      </c>
    </row>
    <row r="77" ht="12.75">
      <c r="A77" s="27" t="s">
        <v>76</v>
      </c>
    </row>
    <row r="78" ht="12.75">
      <c r="A78" s="27" t="s">
        <v>77</v>
      </c>
    </row>
    <row r="79" ht="12.75">
      <c r="A79" s="27" t="s">
        <v>78</v>
      </c>
    </row>
    <row r="80" ht="12.75">
      <c r="A80" s="27" t="s">
        <v>79</v>
      </c>
    </row>
    <row r="81" ht="12.75">
      <c r="A81" s="27" t="s">
        <v>80</v>
      </c>
    </row>
    <row r="82" ht="12.75">
      <c r="A82" s="27" t="s">
        <v>81</v>
      </c>
    </row>
    <row r="83" ht="12.75">
      <c r="A83" s="27" t="s">
        <v>82</v>
      </c>
    </row>
    <row r="84" ht="12.75">
      <c r="A84" s="27" t="s">
        <v>83</v>
      </c>
    </row>
    <row r="85" ht="12.75">
      <c r="A85" s="27" t="s">
        <v>84</v>
      </c>
    </row>
    <row r="86" ht="12.75">
      <c r="A86" s="27" t="s">
        <v>85</v>
      </c>
    </row>
    <row r="87" ht="12.75">
      <c r="A87" s="27" t="s">
        <v>86</v>
      </c>
    </row>
    <row r="88" ht="12.75">
      <c r="A88" s="27" t="s">
        <v>87</v>
      </c>
    </row>
    <row r="89" ht="12.75">
      <c r="A89" s="27" t="s">
        <v>88</v>
      </c>
    </row>
    <row r="90" ht="12.75">
      <c r="A90" s="27" t="s">
        <v>89</v>
      </c>
    </row>
    <row r="91" ht="12.75">
      <c r="A91" s="27" t="s">
        <v>90</v>
      </c>
    </row>
    <row r="92" ht="12.75">
      <c r="A92" s="27" t="s">
        <v>91</v>
      </c>
    </row>
    <row r="93" ht="12.75">
      <c r="A93" s="27" t="s">
        <v>92</v>
      </c>
    </row>
    <row r="94" ht="12.75">
      <c r="A94" s="27" t="s">
        <v>93</v>
      </c>
    </row>
    <row r="95" ht="12.75">
      <c r="A95" s="27" t="s">
        <v>94</v>
      </c>
    </row>
    <row r="96" ht="12.75">
      <c r="A96" s="27" t="s">
        <v>95</v>
      </c>
    </row>
    <row r="97" ht="12.75">
      <c r="A97" s="27" t="s">
        <v>96</v>
      </c>
    </row>
    <row r="98" ht="12.75">
      <c r="A98" s="27" t="s">
        <v>97</v>
      </c>
    </row>
    <row r="99" ht="12.75">
      <c r="A99" s="27" t="s">
        <v>98</v>
      </c>
    </row>
    <row r="100" ht="12.75">
      <c r="A100" s="27" t="s">
        <v>99</v>
      </c>
    </row>
  </sheetData>
  <sheetProtection password="C74F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Заикин</dc:creator>
  <cp:keywords/>
  <dc:description/>
  <cp:lastModifiedBy>EZaikin</cp:lastModifiedBy>
  <cp:lastPrinted>2016-03-14T15:19:48Z</cp:lastPrinted>
  <dcterms:created xsi:type="dcterms:W3CDTF">2006-12-07T15:16:44Z</dcterms:created>
  <dcterms:modified xsi:type="dcterms:W3CDTF">2019-03-04T08:07:13Z</dcterms:modified>
  <cp:category/>
  <cp:version/>
  <cp:contentType/>
  <cp:contentStatus/>
</cp:coreProperties>
</file>