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625" windowHeight="6540" activeTab="0"/>
  </bookViews>
  <sheets>
    <sheet name="Форма РЕТвирт" sheetId="1" r:id="rId1"/>
    <sheet name="Служебный" sheetId="2" state="hidden" r:id="rId2"/>
  </sheets>
  <definedNames>
    <definedName name="datepol">'Форма РЕТвирт'!$D$1</definedName>
    <definedName name="ВозвратФормы">'Форма РЕТвирт'!$F$1</definedName>
    <definedName name="ДатаЗаполнения">'Форма РЕТвирт'!$B$21</definedName>
    <definedName name="ДатаПредставления">'Форма РЕТвирт'!$C$1</definedName>
    <definedName name="КодРегиона">'Форма РЕТвирт'!$E$7</definedName>
    <definedName name="НомерЛаборатории">'Форма РЕТвирт'!$B$7</definedName>
    <definedName name="НомерПрепарата1">'Форма РЕТвирт'!$B$11</definedName>
    <definedName name="НомерПрепарата2">'Форма РЕТвирт'!$C$11</definedName>
    <definedName name="НомерПрепарата3">'Форма РЕТвирт'!$D$11</definedName>
    <definedName name="НомерПрепарата4">'Форма РЕТвирт'!$E$11</definedName>
    <definedName name="ОККО">'Форма РЕТвирт'!$C$15</definedName>
    <definedName name="РетПреп1">'Форма РЕТвирт'!$B$13</definedName>
    <definedName name="РетПреп2">'Форма РЕТвирт'!$C$13</definedName>
    <definedName name="РетПреп3">'Форма РЕТвирт'!$D$13</definedName>
    <definedName name="РетПреп4">'Форма РЕТвирт'!$E$13</definedName>
  </definedNames>
  <calcPr fullCalcOnLoad="1" refMode="R1C1"/>
</workbook>
</file>

<file path=xl/sharedStrings.xml><?xml version="1.0" encoding="utf-8"?>
<sst xmlns="http://schemas.openxmlformats.org/spreadsheetml/2006/main" count="121" uniqueCount="121">
  <si>
    <t>46</t>
  </si>
  <si>
    <t>71</t>
  </si>
  <si>
    <t>93</t>
  </si>
  <si>
    <t>15</t>
  </si>
  <si>
    <t>32</t>
  </si>
  <si>
    <t>67</t>
  </si>
  <si>
    <t>84</t>
  </si>
  <si>
    <t>59</t>
  </si>
  <si>
    <t>28</t>
  </si>
  <si>
    <t>00</t>
  </si>
  <si>
    <t>57</t>
  </si>
  <si>
    <t>94</t>
  </si>
  <si>
    <t>26</t>
  </si>
  <si>
    <t>43</t>
  </si>
  <si>
    <t>78</t>
  </si>
  <si>
    <t>05</t>
  </si>
  <si>
    <t>69</t>
  </si>
  <si>
    <t>30</t>
  </si>
  <si>
    <t>11</t>
  </si>
  <si>
    <t>82</t>
  </si>
  <si>
    <t>68</t>
  </si>
  <si>
    <t>37</t>
  </si>
  <si>
    <t>54</t>
  </si>
  <si>
    <t>80</t>
  </si>
  <si>
    <t>16</t>
  </si>
  <si>
    <t>79</t>
  </si>
  <si>
    <t>41</t>
  </si>
  <si>
    <t>22</t>
  </si>
  <si>
    <t>03</t>
  </si>
  <si>
    <t>95</t>
  </si>
  <si>
    <t>70</t>
  </si>
  <si>
    <t>65</t>
  </si>
  <si>
    <t>01</t>
  </si>
  <si>
    <t>27</t>
  </si>
  <si>
    <t>89</t>
  </si>
  <si>
    <t>52</t>
  </si>
  <si>
    <t>33</t>
  </si>
  <si>
    <t>14</t>
  </si>
  <si>
    <t>96</t>
  </si>
  <si>
    <t>48</t>
  </si>
  <si>
    <t>81</t>
  </si>
  <si>
    <t>12</t>
  </si>
  <si>
    <t>38</t>
  </si>
  <si>
    <t>09</t>
  </si>
  <si>
    <t>63</t>
  </si>
  <si>
    <t>44</t>
  </si>
  <si>
    <t>25</t>
  </si>
  <si>
    <t>97</t>
  </si>
  <si>
    <t>50</t>
  </si>
  <si>
    <t>76</t>
  </si>
  <si>
    <t>02</t>
  </si>
  <si>
    <t>40</t>
  </si>
  <si>
    <t>19</t>
  </si>
  <si>
    <t>74</t>
  </si>
  <si>
    <t>55</t>
  </si>
  <si>
    <t>36</t>
  </si>
  <si>
    <t>98</t>
  </si>
  <si>
    <t>61</t>
  </si>
  <si>
    <t>87</t>
  </si>
  <si>
    <t>23</t>
  </si>
  <si>
    <t>13</t>
  </si>
  <si>
    <t>29</t>
  </si>
  <si>
    <t>85</t>
  </si>
  <si>
    <t>66</t>
  </si>
  <si>
    <t>47</t>
  </si>
  <si>
    <t>90</t>
  </si>
  <si>
    <t>72</t>
  </si>
  <si>
    <t>08</t>
  </si>
  <si>
    <t>34</t>
  </si>
  <si>
    <t>51</t>
  </si>
  <si>
    <t>24</t>
  </si>
  <si>
    <t>06</t>
  </si>
  <si>
    <t>77</t>
  </si>
  <si>
    <t>58</t>
  </si>
  <si>
    <t>91</t>
  </si>
  <si>
    <t>83</t>
  </si>
  <si>
    <t>10</t>
  </si>
  <si>
    <t>45</t>
  </si>
  <si>
    <t>62</t>
  </si>
  <si>
    <t>39</t>
  </si>
  <si>
    <t>35</t>
  </si>
  <si>
    <t>88</t>
  </si>
  <si>
    <t>60</t>
  </si>
  <si>
    <t>92</t>
  </si>
  <si>
    <t>04</t>
  </si>
  <si>
    <t>21</t>
  </si>
  <si>
    <t>56</t>
  </si>
  <si>
    <t>73</t>
  </si>
  <si>
    <t>49</t>
  </si>
  <si>
    <t>17</t>
  </si>
  <si>
    <t>99</t>
  </si>
  <si>
    <t>53</t>
  </si>
  <si>
    <t>42</t>
  </si>
  <si>
    <t>31</t>
  </si>
  <si>
    <t>20</t>
  </si>
  <si>
    <t>18</t>
  </si>
  <si>
    <t>07</t>
  </si>
  <si>
    <t>86</t>
  </si>
  <si>
    <t>75</t>
  </si>
  <si>
    <t>64</t>
  </si>
  <si>
    <t>Дата заполнения формы:</t>
  </si>
  <si>
    <t>Номер препарата</t>
  </si>
  <si>
    <t>Регион:</t>
  </si>
  <si>
    <t>Ваши предложения по совершенствованию данного раздела ФСВОК:</t>
  </si>
  <si>
    <t>ЛАБОРАТОРИЯ №</t>
  </si>
  <si>
    <r>
      <t xml:space="preserve">Ретикулоциты, </t>
    </r>
    <r>
      <rPr>
        <b/>
        <sz val="12"/>
        <rFont val="Arial"/>
        <family val="2"/>
      </rPr>
      <t>‰</t>
    </r>
  </si>
  <si>
    <t>АСНП «ЦЕНТР ВНЕШНЕГО КОНТРОЛЯ КАЧЕСТВА КЛИНИЧЕСКИХ ЛАБОРАТОРНЫХ ИССЛЕДОВАНИЙ»</t>
  </si>
  <si>
    <t>Программа межлабораторных сличительных испытаний</t>
  </si>
  <si>
    <t>Кодовые номера лаборатории и региона указаны на бумажной форме РЕТвирт</t>
  </si>
  <si>
    <t>Форма РЕТвирт</t>
  </si>
  <si>
    <t>129090, г. Москва, пл. Малая Сухаревская, д. 3, стр. 2, тел. (495) 225-50-31, e-mail: results@fsvok.ru</t>
  </si>
  <si>
    <t>Ваша оценка качества фотографий                           (1-удовлетворительная; 2-неудовлетворительная):</t>
  </si>
  <si>
    <t>Если оценка качества фотографий неудовлетво-рительная, изложите Ваши замечания:</t>
  </si>
  <si>
    <t>119</t>
  </si>
  <si>
    <t>ФСВОК-2019</t>
  </si>
  <si>
    <t>ПОДСЧЕТ РЕТИКУЛОЦИТОВ В МАЗКЕ ПРИ СВЕТОВОЙ МИКРОСКОПИИ (виртуальный препарат мазка крови), цикл 1-19</t>
  </si>
  <si>
    <t>Впишите в таблицу результаты подсчета ретикулоцитов (в 1000 эритроцитов) в соответствии с указанными номерами виртуальных препаратов:</t>
  </si>
  <si>
    <t>24568</t>
  </si>
  <si>
    <t>13045</t>
  </si>
  <si>
    <t>70538</t>
  </si>
  <si>
    <t>68421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</si>
</sst>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0000"/>
    <numFmt numFmtId="175" formatCode="000"/>
    <numFmt numFmtId="176" formatCode="00"/>
    <numFmt numFmtId="177" formatCode="0.0"/>
    <numFmt numFmtId="178" formatCode="0000"/>
  </numFmts>
  <fonts count="31">
    <font>
      <sz val="10"/>
      <name val="System"/>
      <family val="0"/>
    </font>
    <font>
      <sz val="10"/>
      <color indexed="10"/>
      <name val="System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b/>
      <sz val="7"/>
      <color indexed="10"/>
      <name val="Arial"/>
      <family val="2"/>
    </font>
    <font>
      <sz val="10"/>
      <color indexed="9"/>
      <name val="System"/>
      <family val="0"/>
    </font>
    <font>
      <sz val="8"/>
      <name val="Arial"/>
      <family val="2"/>
    </font>
    <font>
      <b/>
      <sz val="12"/>
      <name val="Arial"/>
      <family val="2"/>
    </font>
    <font>
      <b/>
      <i/>
      <u val="single"/>
      <sz val="24"/>
      <color indexed="18"/>
      <name val="Times New Roman"/>
      <family val="1"/>
    </font>
    <font>
      <b/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i/>
      <sz val="10"/>
      <name val="System"/>
      <family val="0"/>
    </font>
    <font>
      <sz val="10"/>
      <color indexed="22"/>
      <name val="Syste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 vertical="center"/>
      <protection/>
    </xf>
    <xf numFmtId="0" fontId="1" fillId="20" borderId="0" xfId="0" applyFont="1" applyFill="1" applyAlignment="1" applyProtection="1">
      <alignment horizontal="center"/>
      <protection/>
    </xf>
    <xf numFmtId="0" fontId="1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 wrapText="1"/>
      <protection/>
    </xf>
    <xf numFmtId="0" fontId="0" fillId="20" borderId="0" xfId="0" applyFill="1" applyBorder="1" applyAlignment="1" applyProtection="1">
      <alignment wrapText="1"/>
      <protection/>
    </xf>
    <xf numFmtId="174" fontId="2" fillId="0" borderId="10" xfId="0" applyNumberFormat="1" applyFont="1" applyFill="1" applyBorder="1" applyAlignment="1" applyProtection="1">
      <alignment horizontal="center"/>
      <protection locked="0"/>
    </xf>
    <xf numFmtId="0" fontId="1" fillId="20" borderId="0" xfId="0" applyFont="1" applyFill="1" applyAlignment="1" applyProtection="1">
      <alignment horizontal="left" vertical="center"/>
      <protection/>
    </xf>
    <xf numFmtId="0" fontId="1" fillId="20" borderId="0" xfId="0" applyFont="1" applyFill="1" applyAlignment="1" applyProtection="1">
      <alignment horizontal="center" vertical="center"/>
      <protection/>
    </xf>
    <xf numFmtId="0" fontId="1" fillId="20" borderId="11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ill="1" applyBorder="1" applyAlignment="1" applyProtection="1">
      <alignment horizontal="center" vertical="center"/>
      <protection/>
    </xf>
    <xf numFmtId="0" fontId="1" fillId="20" borderId="12" xfId="0" applyFont="1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0" fontId="0" fillId="20" borderId="0" xfId="0" applyFont="1" applyFill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73" fontId="0" fillId="0" borderId="13" xfId="0" applyNumberFormat="1" applyFill="1" applyBorder="1" applyAlignment="1" applyProtection="1">
      <alignment horizontal="center"/>
      <protection locked="0"/>
    </xf>
    <xf numFmtId="0" fontId="1" fillId="20" borderId="14" xfId="0" applyFont="1" applyFill="1" applyBorder="1" applyAlignment="1" applyProtection="1">
      <alignment horizontal="center" vertical="center"/>
      <protection/>
    </xf>
    <xf numFmtId="49" fontId="0" fillId="20" borderId="0" xfId="0" applyNumberFormat="1" applyFill="1" applyBorder="1" applyAlignment="1" applyProtection="1">
      <alignment horizontal="left" vertical="top" wrapText="1"/>
      <protection/>
    </xf>
    <xf numFmtId="0" fontId="5" fillId="20" borderId="11" xfId="0" applyFont="1" applyFill="1" applyBorder="1" applyAlignment="1" applyProtection="1">
      <alignment horizontal="center" vertical="center"/>
      <protection hidden="1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1" fillId="20" borderId="0" xfId="0" applyFont="1" applyFill="1" applyAlignment="1" applyProtection="1">
      <alignment horizontal="left" vertical="center" wrapText="1"/>
      <protection/>
    </xf>
    <xf numFmtId="0" fontId="0" fillId="20" borderId="0" xfId="0" applyFill="1" applyBorder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vertical="center"/>
      <protection/>
    </xf>
    <xf numFmtId="0" fontId="2" fillId="20" borderId="0" xfId="0" applyFont="1" applyFill="1" applyAlignment="1" applyProtection="1">
      <alignment horizontal="right" vertical="center"/>
      <protection/>
    </xf>
    <xf numFmtId="0" fontId="9" fillId="20" borderId="0" xfId="0" applyFont="1" applyFill="1" applyAlignment="1">
      <alignment wrapText="1"/>
    </xf>
    <xf numFmtId="0" fontId="11" fillId="20" borderId="15" xfId="0" applyFont="1" applyFill="1" applyBorder="1" applyAlignment="1">
      <alignment wrapText="1"/>
    </xf>
    <xf numFmtId="0" fontId="0" fillId="20" borderId="0" xfId="0" applyFont="1" applyFill="1" applyAlignment="1" applyProtection="1">
      <alignment horizontal="right" vertical="top"/>
      <protection/>
    </xf>
    <xf numFmtId="0" fontId="13" fillId="20" borderId="0" xfId="0" applyFont="1" applyFill="1" applyAlignment="1" applyProtection="1">
      <alignment/>
      <protection/>
    </xf>
    <xf numFmtId="49" fontId="13" fillId="20" borderId="0" xfId="0" applyNumberFormat="1" applyFont="1" applyFill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4" fillId="20" borderId="0" xfId="0" applyFont="1" applyFill="1" applyAlignment="1" applyProtection="1">
      <alignment vertical="top" wrapText="1"/>
      <protection/>
    </xf>
    <xf numFmtId="0" fontId="12" fillId="0" borderId="0" xfId="0" applyFont="1" applyAlignment="1">
      <alignment wrapText="1"/>
    </xf>
    <xf numFmtId="0" fontId="0" fillId="20" borderId="0" xfId="0" applyFont="1" applyFill="1" applyBorder="1" applyAlignment="1" applyProtection="1">
      <alignment wrapText="1"/>
      <protection/>
    </xf>
    <xf numFmtId="0" fontId="0" fillId="0" borderId="17" xfId="0" applyBorder="1" applyAlignment="1">
      <alignment/>
    </xf>
    <xf numFmtId="0" fontId="0" fillId="20" borderId="0" xfId="0" applyFill="1" applyBorder="1" applyAlignment="1" applyProtection="1">
      <alignment wrapText="1"/>
      <protection/>
    </xf>
    <xf numFmtId="0" fontId="0" fillId="20" borderId="15" xfId="0" applyFont="1" applyFill="1" applyBorder="1" applyAlignment="1" applyProtection="1">
      <alignment wrapText="1"/>
      <protection/>
    </xf>
    <xf numFmtId="0" fontId="0" fillId="0" borderId="15" xfId="0" applyBorder="1" applyAlignment="1">
      <alignment wrapText="1"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20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0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0" borderId="0" xfId="0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49" fontId="2" fillId="20" borderId="11" xfId="0" applyNumberFormat="1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21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7.75390625" style="2" customWidth="1"/>
    <col min="2" max="5" width="15.625" style="2" customWidth="1"/>
    <col min="6" max="6" width="12.625" style="2" customWidth="1"/>
    <col min="7" max="7" width="14.00390625" style="2" customWidth="1"/>
    <col min="8" max="16384" width="9.00390625" style="2" customWidth="1"/>
  </cols>
  <sheetData>
    <row r="1" spans="1:7" ht="12.75">
      <c r="A1" s="35" t="str">
        <f>"REk-1"&amp;IF($B$7="",""," "&amp;TEXT($B$7,"00000"))&amp;".xls"</f>
        <v>REk-1.xls</v>
      </c>
      <c r="B1" s="36" t="s">
        <v>113</v>
      </c>
      <c r="G1" s="34" t="s">
        <v>109</v>
      </c>
    </row>
    <row r="2" spans="1:7" ht="30" customHeight="1">
      <c r="A2" s="32" t="s">
        <v>114</v>
      </c>
      <c r="B2" s="52" t="s">
        <v>106</v>
      </c>
      <c r="C2" s="53"/>
      <c r="D2" s="53"/>
      <c r="E2" s="53"/>
      <c r="F2" s="53"/>
      <c r="G2" s="53"/>
    </row>
    <row r="3" spans="1:7" ht="27" customHeight="1">
      <c r="A3" s="33" t="s">
        <v>107</v>
      </c>
      <c r="B3" s="50" t="s">
        <v>110</v>
      </c>
      <c r="C3" s="51"/>
      <c r="D3" s="51"/>
      <c r="E3" s="51"/>
      <c r="F3" s="51"/>
      <c r="G3" s="51"/>
    </row>
    <row r="5" spans="1:7" ht="81" customHeight="1">
      <c r="A5" s="40" t="s">
        <v>115</v>
      </c>
      <c r="B5" s="41"/>
      <c r="C5" s="41"/>
      <c r="D5" s="41"/>
      <c r="E5" s="41"/>
      <c r="F5" s="54" t="s">
        <v>108</v>
      </c>
      <c r="G5" s="55"/>
    </row>
    <row r="6" spans="1:6" s="4" customFormat="1" ht="12.75">
      <c r="A6" s="3"/>
      <c r="B6" s="3"/>
      <c r="C6" s="3"/>
      <c r="D6" s="3"/>
      <c r="E6" s="3"/>
      <c r="F6" s="3"/>
    </row>
    <row r="7" spans="1:6" s="4" customFormat="1" ht="25.5" customHeight="1">
      <c r="A7" s="31" t="s">
        <v>104</v>
      </c>
      <c r="B7" s="10"/>
      <c r="C7" s="28" t="str">
        <f>IF(ISBLANK(B7),"Обязательный номер","")</f>
        <v>Обязательный номер</v>
      </c>
      <c r="D7" s="18" t="s">
        <v>102</v>
      </c>
      <c r="E7" s="19"/>
      <c r="F7" s="11" t="str">
        <f>IF(ISBLANK(E7),"Обязательный номер","")</f>
        <v>Обязательный номер</v>
      </c>
    </row>
    <row r="8" spans="2:6" s="4" customFormat="1" ht="12.75" customHeight="1">
      <c r="B8" s="21">
        <f>IF(AND(OR(B7&lt;1,B7&gt;32767),NOT(ISBLANK(B7))),"Ошибка","")</f>
      </c>
      <c r="C8" s="6"/>
      <c r="D8" s="12"/>
      <c r="E8" s="21">
        <f>IF(AND(OR(E7&lt;1,E7&gt;99),NOT(ISBLANK(E7))),"Ошибка","")</f>
      </c>
      <c r="F8" s="3"/>
    </row>
    <row r="9" spans="1:6" s="4" customFormat="1" ht="27" customHeight="1">
      <c r="A9" s="45" t="s">
        <v>116</v>
      </c>
      <c r="B9" s="46"/>
      <c r="C9" s="46"/>
      <c r="D9" s="46"/>
      <c r="E9" s="46"/>
      <c r="F9" s="3"/>
    </row>
    <row r="10" spans="1:5" s="4" customFormat="1" ht="12.75" customHeight="1">
      <c r="A10" s="47" t="s">
        <v>101</v>
      </c>
      <c r="B10" s="23">
        <f>IF(B12="",IF(ISBLANK(B11),"Обязательный номер",IF(Служебный!$B$1="08","","Мазок из другого цикла")),"")</f>
      </c>
      <c r="C10" s="23">
        <f>IF(C12="",IF(ISBLANK(C11),"Обязательный номер",IF(Служебный!$B$2="08","","Мазок из другого цикла")),"")</f>
      </c>
      <c r="D10" s="23">
        <f>IF(D12="",IF(ISBLANK(D11),"Обязательный номер",IF(Служебный!$B$3="09","","Мазок из другого цикла")),"")</f>
      </c>
      <c r="E10" s="23">
        <f>IF(E12="",IF(ISBLANK(E11),"Обязательный номер",IF(Служебный!$B$4="09","","Мазок из другого цикла")),"")</f>
      </c>
    </row>
    <row r="11" spans="1:5" s="4" customFormat="1" ht="20.25">
      <c r="A11" s="48"/>
      <c r="B11" s="56" t="s">
        <v>117</v>
      </c>
      <c r="C11" s="57" t="s">
        <v>118</v>
      </c>
      <c r="D11" s="57" t="s">
        <v>119</v>
      </c>
      <c r="E11" s="57" t="s">
        <v>120</v>
      </c>
    </row>
    <row r="12" spans="1:5" s="4" customFormat="1" ht="12.75" customHeight="1">
      <c r="A12" s="49"/>
      <c r="B12" s="13">
        <f>IF(ISBLANK(B11),"",IF(NOT(AND(B11&gt;="00000",B11&lt;="99999")),"Ошибка",IF(MID(B11,5,1)=TEXT(MOD(MID(B11,1,1)+2*(MID(B11,2,1)-5*INT(MID(B11,2,1)/5))+1*INT(MID(B11,2,1)/5)+MID(B11,3,1)+2*(MID(B11,4,1)-5*INT(MID(B11,4,1)/5))+1*INT(MID(B11,4,1)/5),10),"0"),"","Ошибка")))</f>
      </c>
      <c r="C12" s="13">
        <f>IF(ISBLANK(C11),"",IF(NOT(AND(C11&gt;="00000",C11&lt;="99999")),"Ошибка",IF(MID(C11,5,1)=TEXT(MOD(MID(C11,1,1)+2*(MID(C11,2,1)-5*INT(MID(C11,2,1)/5))+1*INT(MID(C11,2,1)/5)+MID(C11,3,1)+2*(MID(C11,4,1)-5*INT(MID(C11,4,1)/5))+1*INT(MID(C11,4,1)/5),10),"0"),"","Ошибка")))</f>
      </c>
      <c r="D12" s="13">
        <f>IF(ISBLANK(D11),"",IF(NOT(AND(D11&gt;="00000",D11&lt;="99999")),"Ошибка",IF(MID(D11,5,1)=TEXT(MOD(MID(D11,1,1)+2*(MID(D11,2,1)-5*INT(MID(D11,2,1)/5))+1*INT(MID(D11,2,1)/5)+MID(D11,3,1)+2*(MID(D11,4,1)-5*INT(MID(D11,4,1)/5))+1*INT(MID(D11,4,1)/5),10),"0"),"","Ошибка")))</f>
      </c>
      <c r="E12" s="13">
        <f>IF(ISBLANK(E11),"",IF(NOT(AND(E11&gt;="00000",E11&lt;="99999")),"Ошибка",IF(MID(E11,5,1)=TEXT(MOD(MID(E11,1,1)+2*(MID(E11,2,1)-5*INT(MID(E11,2,1)/5))+1*INT(MID(E11,2,1)/5)+MID(E11,3,1)+2*(MID(E11,4,1)-5*INT(MID(E11,4,1)/5))+1*INT(MID(E11,4,1)/5),10),"0"),"","Ошибка")))</f>
      </c>
    </row>
    <row r="13" spans="1:5" s="4" customFormat="1" ht="18">
      <c r="A13" s="30" t="s">
        <v>105</v>
      </c>
      <c r="B13" s="24"/>
      <c r="C13" s="24"/>
      <c r="D13" s="24"/>
      <c r="E13" s="24"/>
    </row>
    <row r="14" spans="2:6" ht="12.75">
      <c r="B14" s="7"/>
      <c r="C14" s="5"/>
      <c r="D14" s="5"/>
      <c r="E14" s="5"/>
      <c r="F14" s="7"/>
    </row>
    <row r="15" spans="1:4" ht="25.5" customHeight="1">
      <c r="A15" s="42" t="s">
        <v>111</v>
      </c>
      <c r="B15" s="43"/>
      <c r="C15" s="14"/>
      <c r="D15" s="5">
        <f>IF(OR(C15=1,C15=2,ISBLANK(C15)),"","Ошибка")</f>
      </c>
    </row>
    <row r="16" spans="1:6" ht="12.75">
      <c r="A16" s="8"/>
      <c r="B16" s="8"/>
      <c r="C16" s="8"/>
      <c r="D16" s="8"/>
      <c r="E16" s="15"/>
      <c r="F16" s="5"/>
    </row>
    <row r="17" spans="1:6" ht="25.5" customHeight="1">
      <c r="A17" s="44" t="s">
        <v>112</v>
      </c>
      <c r="B17" s="43"/>
      <c r="C17" s="37"/>
      <c r="D17" s="38"/>
      <c r="E17" s="39"/>
      <c r="F17" s="5"/>
    </row>
    <row r="18" spans="1:6" ht="12.75">
      <c r="A18" s="8"/>
      <c r="B18" s="8"/>
      <c r="C18" s="8"/>
      <c r="D18" s="8"/>
      <c r="E18" s="15"/>
      <c r="F18" s="5"/>
    </row>
    <row r="19" spans="1:7" s="1" customFormat="1" ht="25.5" customHeight="1">
      <c r="A19" s="44" t="s">
        <v>103</v>
      </c>
      <c r="B19" s="43"/>
      <c r="C19" s="37"/>
      <c r="D19" s="38"/>
      <c r="E19" s="39"/>
      <c r="F19" s="22"/>
      <c r="G19" s="22"/>
    </row>
    <row r="20" spans="1:7" ht="12.75">
      <c r="A20" s="8"/>
      <c r="B20" s="8"/>
      <c r="C20" s="9"/>
      <c r="D20" s="9"/>
      <c r="E20" s="9"/>
      <c r="F20" s="9"/>
      <c r="G20" s="9"/>
    </row>
    <row r="21" spans="1:4" ht="12.75">
      <c r="A21" s="29" t="s">
        <v>100</v>
      </c>
      <c r="B21" s="20"/>
      <c r="C21" s="16">
        <f>IF(OR(AND(B21&gt;=DATEVALUE("01.02.2019"),B21&lt;=DATEVALUE("31.01.2020")),ISBLANK(B21)),"","Ошибка")</f>
      </c>
      <c r="D21" s="17"/>
    </row>
  </sheetData>
  <sheetProtection password="C74F" sheet="1" selectLockedCells="1"/>
  <mergeCells count="11">
    <mergeCell ref="B3:G3"/>
    <mergeCell ref="B2:G2"/>
    <mergeCell ref="F5:G5"/>
    <mergeCell ref="C17:E17"/>
    <mergeCell ref="C19:E19"/>
    <mergeCell ref="A5:E5"/>
    <mergeCell ref="A15:B15"/>
    <mergeCell ref="A17:B17"/>
    <mergeCell ref="A19:B19"/>
    <mergeCell ref="A9:E9"/>
    <mergeCell ref="A10:A12"/>
  </mergeCells>
  <conditionalFormatting sqref="B11:E11">
    <cfRule type="expression" priority="1" dxfId="0" stopIfTrue="1">
      <formula>OR(B12&lt;&gt;"",B10&lt;&gt;"")</formula>
    </cfRule>
  </conditionalFormatting>
  <conditionalFormatting sqref="C15 E16 E18">
    <cfRule type="expression" priority="2" dxfId="0" stopIfTrue="1">
      <formula>NOT(OR(C15=1,C15=2,ISBLANK(C15)))</formula>
    </cfRule>
  </conditionalFormatting>
  <conditionalFormatting sqref="B7">
    <cfRule type="cellIs" priority="3" dxfId="0" operator="notBetween" stopIfTrue="1">
      <formula>1</formula>
      <formula>32767</formula>
    </cfRule>
  </conditionalFormatting>
  <conditionalFormatting sqref="B13:E13">
    <cfRule type="expression" priority="5" dxfId="0" stopIfTrue="1">
      <formula>NOT(OR(AND(B13&gt;=0,B13&lt;=999),ISBLANK(B13)))</formula>
    </cfRule>
  </conditionalFormatting>
  <conditionalFormatting sqref="E7">
    <cfRule type="cellIs" priority="5" dxfId="0" operator="notBetween" stopIfTrue="1">
      <formula>1</formula>
      <formula>99</formula>
    </cfRule>
  </conditionalFormatting>
  <dataValidations count="9">
    <dataValidation type="whole" allowBlank="1" showInputMessage="1" showErrorMessage="1" errorTitle="Номер лаборатории" error="Допускается целое число от 1 до 32767" sqref="B7">
      <formula1>1</formula1>
      <formula2>32767</formula2>
    </dataValidation>
    <dataValidation type="whole" allowBlank="1" showInputMessage="1" showErrorMessage="1" errorTitle="Код региона" error="Допускается целое число от 1 до 99" sqref="E7">
      <formula1>1</formula1>
      <formula2>99</formula2>
    </dataValidation>
    <dataValidation type="textLength" allowBlank="1" showInputMessage="1" showErrorMessage="1" errorTitle="№ мазка 2" error="Введите 5 цифр.&#10;Ошибка в номере мазка приравнивается к ошибке в идентификации пробы пациента на пре(пост)аналитическом этапе!" sqref="C11">
      <formula1>5</formula1>
      <formula2>5</formula2>
    </dataValidation>
    <dataValidation type="textLength" allowBlank="1" showInputMessage="1" showErrorMessage="1" errorTitle="№ мазка 4" error="Введите 5 цифр.&#10;Ошибка в номере мазка приравнивается к ошибке в идентификации пробы пациента на пре(пост)аналитическом этапе!" sqref="E11">
      <formula1>5</formula1>
      <formula2>5</formula2>
    </dataValidation>
    <dataValidation type="whole" allowBlank="1" showInputMessage="1" showErrorMessage="1" errorTitle="Качество образцов" error="Допускается только 1 или 2" sqref="C15">
      <formula1>1</formula1>
      <formula2>2</formula2>
    </dataValidation>
    <dataValidation type="date" allowBlank="1" showInputMessage="1" showErrorMessage="1" errorTitle="Дата заполнения" error="Дата должна быть в пределах от 01.02.19 до 31.01.20" sqref="B21">
      <formula1>43497</formula1>
      <formula2>43861</formula2>
    </dataValidation>
    <dataValidation type="decimal" allowBlank="1" showInputMessage="1" showErrorMessage="1" errorTitle="Результат подсчета" error="Допускается число от 0 до 999.&#10;Оценка результата: грубая ошибка!" sqref="B13:E13">
      <formula1>0</formula1>
      <formula2>999</formula2>
    </dataValidation>
    <dataValidation type="textLength" allowBlank="1" showInputMessage="1" showErrorMessage="1" errorTitle="№ мазка 1" error="Введите 5 цифр.&#10;Ошибка в номере мазка приравнивается к ошибке в идентификации пробы пациента на пре(пост)аналитическом этапе!" sqref="B11">
      <formula1>5</formula1>
      <formula2>5</formula2>
    </dataValidation>
    <dataValidation type="textLength" allowBlank="1" showInputMessage="1" showErrorMessage="1" errorTitle="№ мазка 3" error="Введите 5 цифр.&#10;Ошибка в номере мазка приравнивается к ошибке в идентификации пробы пациента на пре(пост)аналитическом этапе!" sqref="D11">
      <formula1>5</formula1>
      <formula2>5</formula2>
    </dataValidation>
  </dataValidations>
  <printOptions/>
  <pageMargins left="0.787401574803149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B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00390625" style="27" customWidth="1"/>
  </cols>
  <sheetData>
    <row r="1" spans="1:2" ht="12.75">
      <c r="A1" s="25" t="s">
        <v>0</v>
      </c>
      <c r="B1" s="26" t="str">
        <f>CONCATENATE(TEXT(MOD(MATCH(LEFT('Форма РЕТвирт'!$B$11,2),$A$1:$A$100,0)-1,10),"0"),TEXT(INT((MATCH(MID('Форма РЕТвирт'!$B$11,3,2),$A$1:$A$100,0)-1)/10),"0"))</f>
        <v>08</v>
      </c>
    </row>
    <row r="2" spans="1:2" ht="12.75">
      <c r="A2" s="25" t="s">
        <v>1</v>
      </c>
      <c r="B2" s="26" t="str">
        <f>CONCATENATE(TEXT(MOD(MATCH(LEFT('Форма РЕТвирт'!$C$11,2),$A$1:$A$100,0)-1,10),"0"),TEXT(INT((MATCH(MID('Форма РЕТвирт'!$C$11,3,2),$A$1:$A$100,0)-1)/10),"0"))</f>
        <v>08</v>
      </c>
    </row>
    <row r="3" spans="1:2" ht="12.75">
      <c r="A3" s="25" t="s">
        <v>2</v>
      </c>
      <c r="B3" s="26" t="str">
        <f>CONCATENATE(TEXT(MOD(MATCH(LEFT('Форма РЕТвирт'!$D$11,2),$A$1:$A$100,0)-1,10),"0"),TEXT(INT((MATCH(MID('Форма РЕТвирт'!$D$11,3,2),$A$1:$A$100,0)-1)/10),"0"))</f>
        <v>09</v>
      </c>
    </row>
    <row r="4" spans="1:2" ht="12.75">
      <c r="A4" s="25" t="s">
        <v>3</v>
      </c>
      <c r="B4" s="26" t="str">
        <f>CONCATENATE(TEXT(MOD(MATCH(LEFT('Форма РЕТвирт'!$E$11,2),$A$1:$A$100,0)-1,10),"0"),TEXT(INT((MATCH(MID('Форма РЕТвирт'!$E$11,3,2),$A$1:$A$100,0)-1)/10),"0"))</f>
        <v>09</v>
      </c>
    </row>
    <row r="5" ht="12.75">
      <c r="A5" s="25" t="s">
        <v>4</v>
      </c>
    </row>
    <row r="6" ht="12.75">
      <c r="A6" s="25" t="s">
        <v>5</v>
      </c>
    </row>
    <row r="7" ht="12.75">
      <c r="A7" s="25" t="s">
        <v>6</v>
      </c>
    </row>
    <row r="8" ht="12.75">
      <c r="A8" s="25" t="s">
        <v>7</v>
      </c>
    </row>
    <row r="9" ht="12.75">
      <c r="A9" s="25" t="s">
        <v>8</v>
      </c>
    </row>
    <row r="10" ht="12.75">
      <c r="A10" s="25" t="s">
        <v>9</v>
      </c>
    </row>
    <row r="11" ht="12.75">
      <c r="A11" s="25" t="s">
        <v>10</v>
      </c>
    </row>
    <row r="12" ht="12.75">
      <c r="A12" s="25" t="s">
        <v>11</v>
      </c>
    </row>
    <row r="13" ht="12.75">
      <c r="A13" s="25" t="s">
        <v>12</v>
      </c>
    </row>
    <row r="14" ht="12.75">
      <c r="A14" s="25" t="s">
        <v>13</v>
      </c>
    </row>
    <row r="15" ht="12.75">
      <c r="A15" s="25" t="s">
        <v>14</v>
      </c>
    </row>
    <row r="16" ht="12.75">
      <c r="A16" s="25" t="s">
        <v>15</v>
      </c>
    </row>
    <row r="17" ht="12.75">
      <c r="A17" s="25" t="s">
        <v>16</v>
      </c>
    </row>
    <row r="18" ht="12.75">
      <c r="A18" s="25" t="s">
        <v>17</v>
      </c>
    </row>
    <row r="19" ht="12.75">
      <c r="A19" s="25" t="s">
        <v>18</v>
      </c>
    </row>
    <row r="20" ht="12.75">
      <c r="A20" s="25" t="s">
        <v>19</v>
      </c>
    </row>
    <row r="21" ht="12.75">
      <c r="A21" s="25" t="s">
        <v>20</v>
      </c>
    </row>
    <row r="22" ht="12.75">
      <c r="A22" s="25" t="s">
        <v>21</v>
      </c>
    </row>
    <row r="23" ht="12.75">
      <c r="A23" s="25" t="s">
        <v>22</v>
      </c>
    </row>
    <row r="24" ht="12.75">
      <c r="A24" s="25" t="s">
        <v>23</v>
      </c>
    </row>
    <row r="25" ht="12.75">
      <c r="A25" s="25" t="s">
        <v>24</v>
      </c>
    </row>
    <row r="26" ht="12.75">
      <c r="A26" s="25" t="s">
        <v>25</v>
      </c>
    </row>
    <row r="27" ht="12.75">
      <c r="A27" s="25" t="s">
        <v>26</v>
      </c>
    </row>
    <row r="28" ht="12.75">
      <c r="A28" s="25" t="s">
        <v>27</v>
      </c>
    </row>
    <row r="29" ht="12.75">
      <c r="A29" s="25" t="s">
        <v>28</v>
      </c>
    </row>
    <row r="30" ht="12.75">
      <c r="A30" s="25" t="s">
        <v>29</v>
      </c>
    </row>
    <row r="31" ht="12.75">
      <c r="A31" s="25" t="s">
        <v>30</v>
      </c>
    </row>
    <row r="32" ht="12.75">
      <c r="A32" s="25" t="s">
        <v>31</v>
      </c>
    </row>
    <row r="33" ht="12.75">
      <c r="A33" s="25" t="s">
        <v>32</v>
      </c>
    </row>
    <row r="34" ht="12.75">
      <c r="A34" s="25" t="s">
        <v>33</v>
      </c>
    </row>
    <row r="35" ht="12.75">
      <c r="A35" s="25" t="s">
        <v>34</v>
      </c>
    </row>
    <row r="36" ht="12.75">
      <c r="A36" s="25" t="s">
        <v>35</v>
      </c>
    </row>
    <row r="37" ht="12.75">
      <c r="A37" s="25" t="s">
        <v>36</v>
      </c>
    </row>
    <row r="38" ht="12.75">
      <c r="A38" s="25" t="s">
        <v>37</v>
      </c>
    </row>
    <row r="39" ht="12.75">
      <c r="A39" s="25" t="s">
        <v>38</v>
      </c>
    </row>
    <row r="40" ht="12.75">
      <c r="A40" s="25" t="s">
        <v>39</v>
      </c>
    </row>
    <row r="41" ht="12.75">
      <c r="A41" s="25" t="s">
        <v>40</v>
      </c>
    </row>
    <row r="42" ht="12.75">
      <c r="A42" s="25" t="s">
        <v>41</v>
      </c>
    </row>
    <row r="43" ht="12.75">
      <c r="A43" s="25" t="s">
        <v>42</v>
      </c>
    </row>
    <row r="44" ht="12.75">
      <c r="A44" s="25" t="s">
        <v>43</v>
      </c>
    </row>
    <row r="45" ht="12.75">
      <c r="A45" s="25" t="s">
        <v>44</v>
      </c>
    </row>
    <row r="46" ht="12.75">
      <c r="A46" s="25" t="s">
        <v>45</v>
      </c>
    </row>
    <row r="47" ht="12.75">
      <c r="A47" s="25" t="s">
        <v>46</v>
      </c>
    </row>
    <row r="48" ht="12.75">
      <c r="A48" s="25" t="s">
        <v>47</v>
      </c>
    </row>
    <row r="49" ht="12.75">
      <c r="A49" s="25" t="s">
        <v>48</v>
      </c>
    </row>
    <row r="50" ht="12.75">
      <c r="A50" s="25" t="s">
        <v>49</v>
      </c>
    </row>
    <row r="51" ht="12.75">
      <c r="A51" s="25" t="s">
        <v>50</v>
      </c>
    </row>
    <row r="52" ht="12.75">
      <c r="A52" s="25" t="s">
        <v>51</v>
      </c>
    </row>
    <row r="53" ht="12.75">
      <c r="A53" s="25" t="s">
        <v>52</v>
      </c>
    </row>
    <row r="54" ht="12.75">
      <c r="A54" s="25" t="s">
        <v>53</v>
      </c>
    </row>
    <row r="55" ht="12.75">
      <c r="A55" s="25" t="s">
        <v>54</v>
      </c>
    </row>
    <row r="56" ht="12.75">
      <c r="A56" s="25" t="s">
        <v>55</v>
      </c>
    </row>
    <row r="57" ht="12.75">
      <c r="A57" s="25" t="s">
        <v>56</v>
      </c>
    </row>
    <row r="58" ht="12.75">
      <c r="A58" s="25" t="s">
        <v>57</v>
      </c>
    </row>
    <row r="59" ht="12.75">
      <c r="A59" s="25" t="s">
        <v>58</v>
      </c>
    </row>
    <row r="60" ht="12.75">
      <c r="A60" s="25" t="s">
        <v>59</v>
      </c>
    </row>
    <row r="61" ht="12.75">
      <c r="A61" s="25" t="s">
        <v>60</v>
      </c>
    </row>
    <row r="62" ht="12.75">
      <c r="A62" s="25" t="s">
        <v>61</v>
      </c>
    </row>
    <row r="63" ht="12.75">
      <c r="A63" s="25" t="s">
        <v>62</v>
      </c>
    </row>
    <row r="64" ht="12.75">
      <c r="A64" s="25" t="s">
        <v>63</v>
      </c>
    </row>
    <row r="65" ht="12.75">
      <c r="A65" s="25" t="s">
        <v>64</v>
      </c>
    </row>
    <row r="66" ht="12.75">
      <c r="A66" s="25" t="s">
        <v>65</v>
      </c>
    </row>
    <row r="67" ht="12.75">
      <c r="A67" s="25" t="s">
        <v>66</v>
      </c>
    </row>
    <row r="68" ht="12.75">
      <c r="A68" s="25" t="s">
        <v>67</v>
      </c>
    </row>
    <row r="69" ht="12.75">
      <c r="A69" s="25" t="s">
        <v>68</v>
      </c>
    </row>
    <row r="70" ht="12.75">
      <c r="A70" s="25" t="s">
        <v>69</v>
      </c>
    </row>
    <row r="71" ht="12.75">
      <c r="A71" s="25" t="s">
        <v>70</v>
      </c>
    </row>
    <row r="72" ht="12.75">
      <c r="A72" s="25" t="s">
        <v>71</v>
      </c>
    </row>
    <row r="73" ht="12.75">
      <c r="A73" s="25" t="s">
        <v>72</v>
      </c>
    </row>
    <row r="74" ht="12.75">
      <c r="A74" s="25" t="s">
        <v>73</v>
      </c>
    </row>
    <row r="75" ht="12.75">
      <c r="A75" s="25" t="s">
        <v>74</v>
      </c>
    </row>
    <row r="76" ht="12.75">
      <c r="A76" s="25" t="s">
        <v>75</v>
      </c>
    </row>
    <row r="77" ht="12.75">
      <c r="A77" s="25" t="s">
        <v>76</v>
      </c>
    </row>
    <row r="78" ht="12.75">
      <c r="A78" s="25" t="s">
        <v>77</v>
      </c>
    </row>
    <row r="79" ht="12.75">
      <c r="A79" s="25" t="s">
        <v>78</v>
      </c>
    </row>
    <row r="80" ht="12.75">
      <c r="A80" s="25" t="s">
        <v>79</v>
      </c>
    </row>
    <row r="81" ht="12.75">
      <c r="A81" s="25" t="s">
        <v>80</v>
      </c>
    </row>
    <row r="82" ht="12.75">
      <c r="A82" s="25" t="s">
        <v>81</v>
      </c>
    </row>
    <row r="83" ht="12.75">
      <c r="A83" s="25" t="s">
        <v>82</v>
      </c>
    </row>
    <row r="84" ht="12.75">
      <c r="A84" s="25" t="s">
        <v>83</v>
      </c>
    </row>
    <row r="85" ht="12.75">
      <c r="A85" s="25" t="s">
        <v>84</v>
      </c>
    </row>
    <row r="86" ht="12.75">
      <c r="A86" s="25" t="s">
        <v>85</v>
      </c>
    </row>
    <row r="87" ht="12.75">
      <c r="A87" s="25" t="s">
        <v>86</v>
      </c>
    </row>
    <row r="88" ht="12.75">
      <c r="A88" s="25" t="s">
        <v>87</v>
      </c>
    </row>
    <row r="89" ht="12.75">
      <c r="A89" s="25" t="s">
        <v>88</v>
      </c>
    </row>
    <row r="90" ht="12.75">
      <c r="A90" s="25" t="s">
        <v>89</v>
      </c>
    </row>
    <row r="91" ht="12.75">
      <c r="A91" s="25" t="s">
        <v>90</v>
      </c>
    </row>
    <row r="92" ht="12.75">
      <c r="A92" s="25" t="s">
        <v>91</v>
      </c>
    </row>
    <row r="93" ht="12.75">
      <c r="A93" s="25" t="s">
        <v>92</v>
      </c>
    </row>
    <row r="94" ht="12.75">
      <c r="A94" s="25" t="s">
        <v>93</v>
      </c>
    </row>
    <row r="95" ht="12.75">
      <c r="A95" s="25" t="s">
        <v>94</v>
      </c>
    </row>
    <row r="96" ht="12.75">
      <c r="A96" s="25" t="s">
        <v>95</v>
      </c>
    </row>
    <row r="97" ht="12.75">
      <c r="A97" s="25" t="s">
        <v>96</v>
      </c>
    </row>
    <row r="98" ht="12.75">
      <c r="A98" s="25" t="s">
        <v>97</v>
      </c>
    </row>
    <row r="99" ht="12.75">
      <c r="A99" s="25" t="s">
        <v>98</v>
      </c>
    </row>
    <row r="100" ht="12.75">
      <c r="A100" s="25" t="s">
        <v>99</v>
      </c>
    </row>
  </sheetData>
  <sheetProtection password="C74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Заикин</dc:creator>
  <cp:keywords/>
  <dc:description/>
  <cp:lastModifiedBy>EZaikin</cp:lastModifiedBy>
  <cp:lastPrinted>2017-03-15T11:16:31Z</cp:lastPrinted>
  <dcterms:created xsi:type="dcterms:W3CDTF">2006-12-07T15:16:44Z</dcterms:created>
  <dcterms:modified xsi:type="dcterms:W3CDTF">2019-03-04T12:06:31Z</dcterms:modified>
  <cp:category/>
  <cp:version/>
  <cp:contentType/>
  <cp:contentStatus/>
</cp:coreProperties>
</file>