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625" windowHeight="6540" activeTab="0"/>
  </bookViews>
  <sheets>
    <sheet name="Лист для заполнения" sheetId="1" r:id="rId1"/>
    <sheet name="Служебный" sheetId="2" state="hidden" r:id="rId2"/>
  </sheets>
  <definedNames>
    <definedName name="CA125АнализаторДр">'Лист для заполнения'!$E$19</definedName>
    <definedName name="CA125Лот">'Лист для заполнения'!#REF!</definedName>
    <definedName name="CA125НаборДр">'Лист для заполнения'!$B$19</definedName>
    <definedName name="ДатаЗаполнения">'Лист для заполнения'!$C$36</definedName>
    <definedName name="КодРегиона">'Лист для заполнения'!$F$7</definedName>
    <definedName name="НомерЛаборатории">'Лист для заполнения'!$B$7</definedName>
    <definedName name="НомОбрPSA">'Лист для заполнения'!$D$24</definedName>
    <definedName name="НомОбрPSB">'Лист для заполнения'!$F$24</definedName>
    <definedName name="ОККО">'Лист для заполнения'!$D$30</definedName>
    <definedName name="ПСАанализатор">'Лист для заполнения'!#REF!</definedName>
    <definedName name="ПСААнализаторДр">'Лист для заполнения'!$E$20</definedName>
    <definedName name="ПСАкалибровка">'Лист для заполнения'!#REF!</definedName>
    <definedName name="ПСАКалибровкаИФА99">'Лист для заполнения'!$G$20</definedName>
    <definedName name="ПСАКодПрРеаг">'Лист для заполнения'!#REF!</definedName>
    <definedName name="ПСАЛот">'Лист для заполнения'!#REF!</definedName>
    <definedName name="ПСАНаборДр">'Лист для заполнения'!$B$20</definedName>
    <definedName name="ПСАобщОбPSAИзм1">'Лист для заполнения'!$C$28</definedName>
    <definedName name="ПСАобщОбPSAИзм2">'Лист для заполнения'!$D$28</definedName>
    <definedName name="ПСАобщОбPSBИзм1">'Лист для заполнения'!$E$28</definedName>
    <definedName name="ПСАобщОбPSBИзм2">'Лист для заполнения'!$F$28</definedName>
    <definedName name="СА125Анализатор">'Лист для заполнения'!$C$13</definedName>
    <definedName name="СА125Калибровка">'Лист для заполнения'!$D$13</definedName>
    <definedName name="СА125КПр">'Лист для заполнения'!$B$13</definedName>
    <definedName name="СА125ОбPSAИзм1">'Лист для заполнения'!$C$27</definedName>
    <definedName name="СА125ОбPSAИзм2">'Лист для заполнения'!$D$27</definedName>
    <definedName name="СА125ОбPSBИзм1">'Лист для заполнения'!$E$27</definedName>
    <definedName name="СА125ОбPSBИзм2">'Лист для заполнения'!$F$27</definedName>
    <definedName name="САКалибровкаИФА99">'Лист для заполнения'!$G$19</definedName>
  </definedNames>
  <calcPr fullCalcOnLoad="1" refMode="R1C1"/>
</workbook>
</file>

<file path=xl/sharedStrings.xml><?xml version="1.0" encoding="utf-8"?>
<sst xmlns="http://schemas.openxmlformats.org/spreadsheetml/2006/main" count="149" uniqueCount="136">
  <si>
    <t>46</t>
  </si>
  <si>
    <t>71</t>
  </si>
  <si>
    <t>93</t>
  </si>
  <si>
    <t>15</t>
  </si>
  <si>
    <t>32</t>
  </si>
  <si>
    <t>67</t>
  </si>
  <si>
    <t>84</t>
  </si>
  <si>
    <t>59</t>
  </si>
  <si>
    <t>28</t>
  </si>
  <si>
    <t>00</t>
  </si>
  <si>
    <t>57</t>
  </si>
  <si>
    <t>94</t>
  </si>
  <si>
    <t>26</t>
  </si>
  <si>
    <t>43</t>
  </si>
  <si>
    <t>78</t>
  </si>
  <si>
    <t>05</t>
  </si>
  <si>
    <t>69</t>
  </si>
  <si>
    <t>30</t>
  </si>
  <si>
    <t>11</t>
  </si>
  <si>
    <t>82</t>
  </si>
  <si>
    <t>68</t>
  </si>
  <si>
    <t>37</t>
  </si>
  <si>
    <t>54</t>
  </si>
  <si>
    <t>80</t>
  </si>
  <si>
    <t>16</t>
  </si>
  <si>
    <t>79</t>
  </si>
  <si>
    <t>41</t>
  </si>
  <si>
    <t>22</t>
  </si>
  <si>
    <t>03</t>
  </si>
  <si>
    <t>95</t>
  </si>
  <si>
    <t>70</t>
  </si>
  <si>
    <t>65</t>
  </si>
  <si>
    <t>01</t>
  </si>
  <si>
    <t>27</t>
  </si>
  <si>
    <t>89</t>
  </si>
  <si>
    <t>52</t>
  </si>
  <si>
    <t>33</t>
  </si>
  <si>
    <t>14</t>
  </si>
  <si>
    <t>96</t>
  </si>
  <si>
    <t>48</t>
  </si>
  <si>
    <t>81</t>
  </si>
  <si>
    <t>12</t>
  </si>
  <si>
    <t>38</t>
  </si>
  <si>
    <t>09</t>
  </si>
  <si>
    <t>63</t>
  </si>
  <si>
    <t>44</t>
  </si>
  <si>
    <t>25</t>
  </si>
  <si>
    <t>97</t>
  </si>
  <si>
    <t>50</t>
  </si>
  <si>
    <t>76</t>
  </si>
  <si>
    <t>02</t>
  </si>
  <si>
    <t>40</t>
  </si>
  <si>
    <t>19</t>
  </si>
  <si>
    <t>74</t>
  </si>
  <si>
    <t>55</t>
  </si>
  <si>
    <t>36</t>
  </si>
  <si>
    <t>98</t>
  </si>
  <si>
    <t>61</t>
  </si>
  <si>
    <t>87</t>
  </si>
  <si>
    <t>23</t>
  </si>
  <si>
    <t>13</t>
  </si>
  <si>
    <t>29</t>
  </si>
  <si>
    <t>85</t>
  </si>
  <si>
    <t>66</t>
  </si>
  <si>
    <t>47</t>
  </si>
  <si>
    <t>90</t>
  </si>
  <si>
    <t>72</t>
  </si>
  <si>
    <t>08</t>
  </si>
  <si>
    <t>34</t>
  </si>
  <si>
    <t>51</t>
  </si>
  <si>
    <t>24</t>
  </si>
  <si>
    <t>06</t>
  </si>
  <si>
    <t>77</t>
  </si>
  <si>
    <t>58</t>
  </si>
  <si>
    <t>91</t>
  </si>
  <si>
    <t>83</t>
  </si>
  <si>
    <t>10</t>
  </si>
  <si>
    <t>45</t>
  </si>
  <si>
    <t>62</t>
  </si>
  <si>
    <t>39</t>
  </si>
  <si>
    <t>35</t>
  </si>
  <si>
    <t>88</t>
  </si>
  <si>
    <t>60</t>
  </si>
  <si>
    <t>92</t>
  </si>
  <si>
    <t>04</t>
  </si>
  <si>
    <t>21</t>
  </si>
  <si>
    <t>56</t>
  </si>
  <si>
    <t>73</t>
  </si>
  <si>
    <t>49</t>
  </si>
  <si>
    <t>17</t>
  </si>
  <si>
    <t>99</t>
  </si>
  <si>
    <t>53</t>
  </si>
  <si>
    <t>42</t>
  </si>
  <si>
    <t>31</t>
  </si>
  <si>
    <t>20</t>
  </si>
  <si>
    <t>18</t>
  </si>
  <si>
    <t>07</t>
  </si>
  <si>
    <t>86</t>
  </si>
  <si>
    <t>75</t>
  </si>
  <si>
    <t>64</t>
  </si>
  <si>
    <t>Измерение 1</t>
  </si>
  <si>
    <t>Измерение 2</t>
  </si>
  <si>
    <t>Дата заполнения формы:</t>
  </si>
  <si>
    <t>нг/мл</t>
  </si>
  <si>
    <t>Регион:</t>
  </si>
  <si>
    <t>Ваша оценка качества контрольных образцов              (1-удовлетворительная; 2-неудовлетворительная):</t>
  </si>
  <si>
    <t>Если оценка качества контрольных образцов неудовлетворительная, изложите Ваши замечания:</t>
  </si>
  <si>
    <t>ЛАБОРАТОРИЯ №</t>
  </si>
  <si>
    <t>Показатель</t>
  </si>
  <si>
    <t>Ваши предложения по совершенствованию данного раздела ФСВОК:</t>
  </si>
  <si>
    <t>Ед/мл</t>
  </si>
  <si>
    <t>Анализатор и его производитель</t>
  </si>
  <si>
    <t>(обязательные сведения, в их отсутствие оценка Ваших результатов будет невозможна!)</t>
  </si>
  <si>
    <t>ПСА общий</t>
  </si>
  <si>
    <t>СА 125</t>
  </si>
  <si>
    <t>анализатора</t>
  </si>
  <si>
    <t>№ образца PSA:</t>
  </si>
  <si>
    <t>№ образца PSB:</t>
  </si>
  <si>
    <t>АСНП «ЦЕНТР ВНЕШНЕГО КОНТРОЛЯ КАЧЕСТВА КЛИНИЧЕСКИХ ЛАБОРАТОРНЫХ ИССЛЕДОВАНИЙ»</t>
  </si>
  <si>
    <t>Программа межлабораторных сличительных испытаний</t>
  </si>
  <si>
    <t>Форма CA</t>
  </si>
  <si>
    <t>Метод построения калибровочной кривой (для ИФА)</t>
  </si>
  <si>
    <r>
      <t>Коды</t>
    </r>
    <r>
      <rPr>
        <sz val="10"/>
        <rFont val="Arial"/>
        <family val="2"/>
      </rPr>
      <t>¹</t>
    </r>
  </si>
  <si>
    <r>
      <t>метода калибровки</t>
    </r>
    <r>
      <rPr>
        <sz val="10"/>
        <rFont val="Arial"/>
        <family val="2"/>
      </rPr>
      <t>²</t>
    </r>
  </si>
  <si>
    <t>² Для метода ИФА.</t>
  </si>
  <si>
    <t>Единицы измерения</t>
  </si>
  <si>
    <t>129090, г. Москва, пл. Малая Сухаревская, д. 3, стр. 2, тел. (495) 225-50-31, e-mail: results@fsvok.ru</t>
  </si>
  <si>
    <t>Результаты исследования контрольных образцов (впишите номера образцов в столбцы с соответствующими буквенными индексами и результаты в указанных единицах измерения):</t>
  </si>
  <si>
    <t>¹ См. Кодификатор. В случае отсутствия в Кодификаторе укажите код 99 и приведите необходимые сведения во второй таблице.</t>
  </si>
  <si>
    <t>производителя реагентов</t>
  </si>
  <si>
    <t>Набор реагентов (производитель, принцип метода)</t>
  </si>
  <si>
    <t>ФСВОК-2019</t>
  </si>
  <si>
    <t>Используемые реагенты, анализаторы, методы калибровки</t>
  </si>
  <si>
    <t>Если Ваш анализатор, производитель реагентов или метод калибровки в Кодификаторе отсутствуют (код 99), приведите сведения о них в данной таблице:</t>
  </si>
  <si>
    <t>319</t>
  </si>
  <si>
    <t>Раздел «CA 125 и ОБЩИЙ ПСА», цикл 3-19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</si>
</sst>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"/>
    <numFmt numFmtId="167" formatCode="000"/>
    <numFmt numFmtId="168" formatCode="00"/>
    <numFmt numFmtId="169" formatCode="0.0"/>
    <numFmt numFmtId="170" formatCode="0000"/>
    <numFmt numFmtId="171" formatCode="[&lt;50]0.00;[&gt;=50]0;General"/>
    <numFmt numFmtId="172" formatCode="[&lt;20]0.00;[&gt;=20]0.0;General"/>
    <numFmt numFmtId="173" formatCode="dd/mm"/>
    <numFmt numFmtId="174" formatCode="0.000"/>
  </numFmts>
  <fonts count="33">
    <font>
      <sz val="10"/>
      <name val="System"/>
      <family val="0"/>
    </font>
    <font>
      <sz val="10"/>
      <color indexed="10"/>
      <name val="System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sz val="22"/>
      <name val="Times New Roman"/>
      <family val="1"/>
    </font>
    <font>
      <sz val="10"/>
      <color indexed="9"/>
      <name val="System"/>
      <family val="0"/>
    </font>
    <font>
      <sz val="10"/>
      <color indexed="22"/>
      <name val="System"/>
      <family val="0"/>
    </font>
    <font>
      <b/>
      <sz val="12"/>
      <name val="Arial"/>
      <family val="2"/>
    </font>
    <font>
      <b/>
      <sz val="10"/>
      <name val="System"/>
      <family val="2"/>
    </font>
    <font>
      <i/>
      <sz val="10"/>
      <name val="System"/>
      <family val="2"/>
    </font>
    <font>
      <b/>
      <i/>
      <u val="single"/>
      <sz val="24"/>
      <color indexed="18"/>
      <name val="Times New Roman"/>
      <family val="1"/>
    </font>
    <font>
      <b/>
      <sz val="10"/>
      <color indexed="18"/>
      <name val="Arial"/>
      <family val="2"/>
    </font>
    <font>
      <b/>
      <i/>
      <sz val="10"/>
      <color indexed="1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 vertical="center"/>
      <protection/>
    </xf>
    <xf numFmtId="0" fontId="1" fillId="20" borderId="0" xfId="0" applyFont="1" applyFill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center"/>
      <protection/>
    </xf>
    <xf numFmtId="0" fontId="1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 wrapText="1"/>
      <protection/>
    </xf>
    <xf numFmtId="0" fontId="0" fillId="20" borderId="0" xfId="0" applyFill="1" applyBorder="1" applyAlignment="1" applyProtection="1">
      <alignment wrapText="1"/>
      <protection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0" fontId="0" fillId="20" borderId="0" xfId="0" applyFont="1" applyFill="1" applyAlignment="1" applyProtection="1">
      <alignment horizontal="center" vertical="center"/>
      <protection/>
    </xf>
    <xf numFmtId="0" fontId="1" fillId="20" borderId="0" xfId="0" applyFont="1" applyFill="1" applyAlignment="1" applyProtection="1">
      <alignment horizontal="left" vertical="center"/>
      <protection/>
    </xf>
    <xf numFmtId="0" fontId="1" fillId="20" borderId="0" xfId="0" applyFont="1" applyFill="1" applyAlignment="1" applyProtection="1">
      <alignment horizontal="center" vertical="center"/>
      <protection/>
    </xf>
    <xf numFmtId="0" fontId="0" fillId="20" borderId="10" xfId="0" applyFill="1" applyBorder="1" applyAlignment="1" applyProtection="1">
      <alignment horizontal="center"/>
      <protection/>
    </xf>
    <xf numFmtId="0" fontId="1" fillId="20" borderId="11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horizontal="center"/>
      <protection/>
    </xf>
    <xf numFmtId="0" fontId="0" fillId="20" borderId="12" xfId="0" applyFill="1" applyBorder="1" applyAlignment="1" applyProtection="1">
      <alignment/>
      <protection/>
    </xf>
    <xf numFmtId="0" fontId="1" fillId="20" borderId="13" xfId="0" applyFont="1" applyFill="1" applyBorder="1" applyAlignment="1" applyProtection="1">
      <alignment horizontal="right" vertical="center"/>
      <protection hidden="1"/>
    </xf>
    <xf numFmtId="0" fontId="1" fillId="20" borderId="14" xfId="0" applyFont="1" applyFill="1" applyBorder="1" applyAlignment="1" applyProtection="1">
      <alignment/>
      <protection/>
    </xf>
    <xf numFmtId="0" fontId="1" fillId="20" borderId="0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right" vertical="center"/>
      <protection/>
    </xf>
    <xf numFmtId="165" fontId="0" fillId="0" borderId="16" xfId="0" applyNumberFormat="1" applyFill="1" applyBorder="1" applyAlignment="1" applyProtection="1">
      <alignment horizontal="center"/>
      <protection locked="0"/>
    </xf>
    <xf numFmtId="0" fontId="1" fillId="20" borderId="15" xfId="0" applyFont="1" applyFill="1" applyBorder="1" applyAlignment="1" applyProtection="1">
      <alignment horizontal="center" vertical="center"/>
      <protection/>
    </xf>
    <xf numFmtId="169" fontId="3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Alignment="1" applyProtection="1">
      <alignment vertical="top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168" fontId="6" fillId="20" borderId="0" xfId="0" applyNumberFormat="1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174" fontId="3" fillId="0" borderId="11" xfId="0" applyNumberFormat="1" applyFont="1" applyBorder="1" applyAlignment="1" applyProtection="1">
      <alignment horizontal="center" vertical="center"/>
      <protection locked="0"/>
    </xf>
    <xf numFmtId="0" fontId="8" fillId="20" borderId="0" xfId="0" applyFont="1" applyFill="1" applyAlignment="1" applyProtection="1">
      <alignment horizontal="right" vertical="center"/>
      <protection/>
    </xf>
    <xf numFmtId="0" fontId="0" fillId="20" borderId="0" xfId="0" applyFont="1" applyFill="1" applyAlignment="1" applyProtection="1">
      <alignment/>
      <protection/>
    </xf>
    <xf numFmtId="167" fontId="6" fillId="20" borderId="0" xfId="0" applyNumberFormat="1" applyFont="1" applyFill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 horizontal="right" vertical="top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Alignment="1" applyProtection="1">
      <alignment/>
      <protection/>
    </xf>
    <xf numFmtId="49" fontId="6" fillId="20" borderId="0" xfId="0" applyNumberFormat="1" applyFont="1" applyFill="1" applyAlignment="1" applyProtection="1">
      <alignment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11" fillId="20" borderId="19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20" borderId="19" xfId="0" applyFill="1" applyBorder="1" applyAlignment="1" applyProtection="1">
      <alignment wrapText="1"/>
      <protection/>
    </xf>
    <xf numFmtId="0" fontId="0" fillId="0" borderId="19" xfId="0" applyBorder="1" applyAlignment="1">
      <alignment wrapText="1"/>
    </xf>
    <xf numFmtId="0" fontId="0" fillId="20" borderId="16" xfId="0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20" borderId="20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horizontal="center" vertical="center" wrapText="1"/>
      <protection/>
    </xf>
    <xf numFmtId="0" fontId="0" fillId="20" borderId="21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49" fontId="0" fillId="0" borderId="16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0" fillId="2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0" borderId="19" xfId="0" applyFont="1" applyFill="1" applyBorder="1" applyAlignment="1">
      <alignment wrapText="1"/>
    </xf>
    <xf numFmtId="0" fontId="0" fillId="20" borderId="19" xfId="0" applyFont="1" applyFill="1" applyBorder="1" applyAlignment="1" applyProtection="1">
      <alignment horizontal="left" wrapText="1"/>
      <protection/>
    </xf>
    <xf numFmtId="0" fontId="0" fillId="0" borderId="19" xfId="0" applyBorder="1" applyAlignment="1">
      <alignment horizontal="left" wrapText="1"/>
    </xf>
    <xf numFmtId="0" fontId="7" fillId="20" borderId="0" xfId="0" applyFont="1" applyFill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2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Alignment="1" applyProtection="1">
      <alignment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1" fillId="20" borderId="19" xfId="0" applyFont="1" applyFill="1" applyBorder="1" applyAlignment="1" applyProtection="1">
      <alignment horizontal="left" wrapText="1"/>
      <protection/>
    </xf>
    <xf numFmtId="0" fontId="32" fillId="0" borderId="19" xfId="0" applyFont="1" applyBorder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49" fontId="0" fillId="0" borderId="16" xfId="0" applyNumberFormat="1" applyFill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H102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8" width="15.625" style="2" customWidth="1"/>
    <col min="9" max="16384" width="9.00390625" style="2" customWidth="1"/>
  </cols>
  <sheetData>
    <row r="1" spans="1:8" ht="12.75">
      <c r="A1" s="40" t="str">
        <f>"SA-3"&amp;IF($B$7="",""," "&amp;TEXT($B$7,"00000"))&amp;".xls"</f>
        <v>SA-3.xls</v>
      </c>
      <c r="B1" s="50" t="s">
        <v>134</v>
      </c>
      <c r="C1" s="45"/>
      <c r="D1" s="45"/>
      <c r="E1" s="45"/>
      <c r="F1" s="45"/>
      <c r="G1" s="45"/>
      <c r="H1" s="46" t="s">
        <v>120</v>
      </c>
    </row>
    <row r="2" spans="1:8" ht="30" customHeight="1">
      <c r="A2" s="67" t="s">
        <v>131</v>
      </c>
      <c r="B2" s="68"/>
      <c r="C2" s="74" t="s">
        <v>118</v>
      </c>
      <c r="D2" s="75"/>
      <c r="E2" s="75"/>
      <c r="F2" s="75"/>
      <c r="G2" s="75"/>
      <c r="H2" s="75"/>
    </row>
    <row r="3" spans="1:8" ht="27" customHeight="1">
      <c r="A3" s="69" t="s">
        <v>119</v>
      </c>
      <c r="B3" s="55"/>
      <c r="C3" s="52" t="s">
        <v>126</v>
      </c>
      <c r="D3" s="53"/>
      <c r="E3" s="53"/>
      <c r="F3" s="53"/>
      <c r="G3" s="53"/>
      <c r="H3" s="53"/>
    </row>
    <row r="5" ht="27">
      <c r="A5" s="33" t="s">
        <v>135</v>
      </c>
    </row>
    <row r="7" spans="1:7" ht="20.25">
      <c r="A7" s="42" t="s">
        <v>107</v>
      </c>
      <c r="B7" s="11"/>
      <c r="C7" s="13" t="str">
        <f>IF(ISBLANK(B7),"Обязательный номер","")</f>
        <v>Обязательный номер</v>
      </c>
      <c r="E7" s="26" t="s">
        <v>104</v>
      </c>
      <c r="F7" s="34"/>
      <c r="G7" s="13" t="str">
        <f>IF(ISBLANK(F7),"Обязательный номер","")</f>
        <v>Обязательный номер</v>
      </c>
    </row>
    <row r="8" spans="1:7" ht="12.75">
      <c r="A8" s="4"/>
      <c r="B8" s="28">
        <f>IF(AND(OR(B7&lt;1,B7&gt;32767),NOT(ISBLANK(B7))),"Ошибка","")</f>
      </c>
      <c r="C8" s="6"/>
      <c r="E8" s="14"/>
      <c r="F8" s="28">
        <f>IF(AND(OR(F7&lt;1,F7&gt;99),NOT(ISBLANK(F7))),"Ошибка","")</f>
      </c>
      <c r="G8" s="3"/>
    </row>
    <row r="9" spans="1:6" ht="15" customHeight="1">
      <c r="A9" s="72" t="s">
        <v>132</v>
      </c>
      <c r="B9" s="73"/>
      <c r="C9" s="73"/>
      <c r="D9" s="73"/>
      <c r="E9" s="73"/>
      <c r="F9" s="73"/>
    </row>
    <row r="10" spans="1:6" ht="12.75">
      <c r="A10" s="70" t="s">
        <v>112</v>
      </c>
      <c r="B10" s="71"/>
      <c r="C10" s="71"/>
      <c r="D10" s="71"/>
      <c r="E10" s="71"/>
      <c r="F10" s="71"/>
    </row>
    <row r="11" spans="1:8" ht="12.75" customHeight="1">
      <c r="A11" s="58" t="s">
        <v>108</v>
      </c>
      <c r="B11" s="56" t="s">
        <v>122</v>
      </c>
      <c r="C11" s="60"/>
      <c r="D11" s="61"/>
      <c r="E11" s="58" t="s">
        <v>108</v>
      </c>
      <c r="F11" s="56" t="s">
        <v>122</v>
      </c>
      <c r="G11" s="60"/>
      <c r="H11" s="61"/>
    </row>
    <row r="12" spans="1:8" ht="25.5">
      <c r="A12" s="59"/>
      <c r="B12" s="48" t="s">
        <v>129</v>
      </c>
      <c r="C12" s="48" t="s">
        <v>115</v>
      </c>
      <c r="D12" s="47" t="s">
        <v>123</v>
      </c>
      <c r="E12" s="59"/>
      <c r="F12" s="48" t="s">
        <v>129</v>
      </c>
      <c r="G12" s="48" t="s">
        <v>115</v>
      </c>
      <c r="H12" s="51" t="s">
        <v>123</v>
      </c>
    </row>
    <row r="13" spans="1:8" ht="18">
      <c r="A13" s="30" t="s">
        <v>114</v>
      </c>
      <c r="B13" s="32"/>
      <c r="C13" s="34"/>
      <c r="D13" s="34"/>
      <c r="E13" s="30" t="s">
        <v>113</v>
      </c>
      <c r="F13" s="32"/>
      <c r="G13" s="34"/>
      <c r="H13" s="34"/>
    </row>
    <row r="14" spans="1:4" ht="12.75">
      <c r="A14" s="49" t="s">
        <v>128</v>
      </c>
      <c r="D14" s="49"/>
    </row>
    <row r="15" ht="12.75">
      <c r="A15" s="49" t="s">
        <v>124</v>
      </c>
    </row>
    <row r="17" spans="1:8" ht="25.5" customHeight="1">
      <c r="A17" s="54" t="s">
        <v>133</v>
      </c>
      <c r="B17" s="55"/>
      <c r="C17" s="55"/>
      <c r="D17" s="55"/>
      <c r="E17" s="55"/>
      <c r="F17" s="55"/>
      <c r="G17" s="55"/>
      <c r="H17" s="55"/>
    </row>
    <row r="18" spans="1:8" ht="25.5" customHeight="1">
      <c r="A18" s="35" t="s">
        <v>108</v>
      </c>
      <c r="B18" s="56" t="s">
        <v>130</v>
      </c>
      <c r="C18" s="87"/>
      <c r="D18" s="57"/>
      <c r="E18" s="56" t="s">
        <v>111</v>
      </c>
      <c r="F18" s="57"/>
      <c r="G18" s="56" t="s">
        <v>121</v>
      </c>
      <c r="H18" s="57"/>
    </row>
    <row r="19" spans="1:8" ht="12.75">
      <c r="A19" s="30" t="s">
        <v>114</v>
      </c>
      <c r="B19" s="88"/>
      <c r="C19" s="89"/>
      <c r="D19" s="90"/>
      <c r="E19" s="62"/>
      <c r="F19" s="63"/>
      <c r="G19" s="62"/>
      <c r="H19" s="63"/>
    </row>
    <row r="20" spans="1:8" ht="12.75">
      <c r="A20" s="30" t="s">
        <v>113</v>
      </c>
      <c r="B20" s="91"/>
      <c r="C20" s="89"/>
      <c r="D20" s="90"/>
      <c r="E20" s="62"/>
      <c r="F20" s="63"/>
      <c r="G20" s="62"/>
      <c r="H20" s="63"/>
    </row>
    <row r="22" spans="1:6" ht="45" customHeight="1">
      <c r="A22" s="85" t="s">
        <v>127</v>
      </c>
      <c r="B22" s="86"/>
      <c r="C22" s="86"/>
      <c r="D22" s="86"/>
      <c r="E22" s="86"/>
      <c r="F22" s="86"/>
    </row>
    <row r="23" spans="1:6" s="4" customFormat="1" ht="12.75" customHeight="1">
      <c r="A23" s="80" t="s">
        <v>108</v>
      </c>
      <c r="B23" s="58" t="s">
        <v>125</v>
      </c>
      <c r="C23" s="24"/>
      <c r="D23" s="21" t="str">
        <f>IF(D25="",IF(ISBLANK(D24),"Обязательный номер",IF(Служебный!$B$1="19","","Флакон из другого цикла")),"")</f>
        <v>Обязательный номер</v>
      </c>
      <c r="E23" s="20"/>
      <c r="F23" s="21" t="str">
        <f>IF(F25="",IF(ISBLANK(F24),"Обязательный номер",IF(Служебный!$B$2="18","","Флакон из другого цикла")),"")</f>
        <v>Обязательный номер</v>
      </c>
    </row>
    <row r="24" spans="1:6" s="4" customFormat="1" ht="20.25">
      <c r="A24" s="80"/>
      <c r="B24" s="82"/>
      <c r="C24" s="12" t="s">
        <v>116</v>
      </c>
      <c r="D24" s="25"/>
      <c r="E24" s="12" t="s">
        <v>117</v>
      </c>
      <c r="F24" s="25"/>
    </row>
    <row r="25" spans="1:6" s="4" customFormat="1" ht="12.75" customHeight="1">
      <c r="A25" s="80"/>
      <c r="B25" s="82"/>
      <c r="D25" s="16">
        <f>IF(ISBLANK(D24),"",IF(NOT(AND(D24&gt;="00000",D24&lt;="99999")),"Ошибка",IF(MID(D24,5,1)=TEXT(MOD(MID(D24,1,1)+2*(MID(D24,2,1)-5*INT(MID(D24,2,1)/5))+1*INT(MID(D24,2,1)/5)+MID(D24,3,1)+2*(MID(D24,4,1)-5*INT(MID(D24,4,1)/5))+1*INT(MID(D24,4,1)/5),10),"0"),"","Ошибка")))</f>
      </c>
      <c r="E25" s="1"/>
      <c r="F25" s="16">
        <f>IF(ISBLANK(F24),"",IF(NOT(AND(F24&gt;="00000",F24&lt;="99999")),"Ошибка",IF(MID(F24,5,1)=TEXT(MOD(MID(F24,1,1)+2*(MID(F24,2,1)-5*INT(MID(F24,2,1)/5))+1*INT(MID(F24,2,1)/5)+MID(F24,3,1)+2*(MID(F24,4,1)-5*INT(MID(F24,4,1)/5))+1*INT(MID(F24,4,1)/5),10),"0"),"","Ошибка")))</f>
      </c>
    </row>
    <row r="26" spans="1:6" s="4" customFormat="1" ht="12.75" customHeight="1">
      <c r="A26" s="80"/>
      <c r="B26" s="83"/>
      <c r="C26" s="19" t="s">
        <v>100</v>
      </c>
      <c r="D26" s="15" t="s">
        <v>101</v>
      </c>
      <c r="E26" s="15" t="s">
        <v>100</v>
      </c>
      <c r="F26" s="7" t="s">
        <v>101</v>
      </c>
    </row>
    <row r="27" spans="1:6" s="4" customFormat="1" ht="18">
      <c r="A27" s="30" t="s">
        <v>114</v>
      </c>
      <c r="B27" s="31" t="s">
        <v>110</v>
      </c>
      <c r="C27" s="29"/>
      <c r="D27" s="29"/>
      <c r="E27" s="29"/>
      <c r="F27" s="29"/>
    </row>
    <row r="28" spans="1:6" s="4" customFormat="1" ht="18">
      <c r="A28" s="30" t="s">
        <v>113</v>
      </c>
      <c r="B28" s="31" t="s">
        <v>103</v>
      </c>
      <c r="C28" s="41"/>
      <c r="D28" s="41"/>
      <c r="E28" s="41"/>
      <c r="F28" s="41"/>
    </row>
    <row r="29" spans="3:6" ht="12.75">
      <c r="C29" s="8"/>
      <c r="D29" s="8"/>
      <c r="E29" s="5"/>
      <c r="F29" s="5"/>
    </row>
    <row r="30" spans="1:5" ht="25.5" customHeight="1">
      <c r="A30" s="81" t="s">
        <v>105</v>
      </c>
      <c r="B30" s="81"/>
      <c r="C30" s="78"/>
      <c r="D30" s="17"/>
      <c r="E30" s="5">
        <f>IF(OR(D30=1,D30=2,ISBLANK(D30)),"","Ошибка")</f>
      </c>
    </row>
    <row r="31" spans="1:6" ht="12.75">
      <c r="A31" s="9"/>
      <c r="B31" s="9"/>
      <c r="C31" s="9"/>
      <c r="D31" s="9"/>
      <c r="E31" s="9"/>
      <c r="F31" s="9"/>
    </row>
    <row r="32" spans="1:6" s="1" customFormat="1" ht="25.5" customHeight="1">
      <c r="A32" s="76" t="s">
        <v>106</v>
      </c>
      <c r="B32" s="76"/>
      <c r="C32" s="84"/>
      <c r="D32" s="64"/>
      <c r="E32" s="65"/>
      <c r="F32" s="66"/>
    </row>
    <row r="33" spans="1:6" ht="12.75">
      <c r="A33" s="9"/>
      <c r="B33" s="9"/>
      <c r="C33" s="9"/>
      <c r="D33" s="9"/>
      <c r="E33" s="10"/>
      <c r="F33" s="10"/>
    </row>
    <row r="34" spans="1:6" ht="25.5" customHeight="1">
      <c r="A34" s="76" t="s">
        <v>109</v>
      </c>
      <c r="B34" s="77"/>
      <c r="C34" s="78"/>
      <c r="D34" s="79"/>
      <c r="E34" s="65"/>
      <c r="F34" s="66"/>
    </row>
    <row r="35" spans="1:6" ht="12.75">
      <c r="A35" s="9"/>
      <c r="B35" s="9"/>
      <c r="C35" s="9"/>
      <c r="D35" s="9"/>
      <c r="E35" s="10"/>
      <c r="F35" s="10"/>
    </row>
    <row r="36" spans="1:5" ht="12.75">
      <c r="A36" s="18" t="s">
        <v>102</v>
      </c>
      <c r="B36" s="18"/>
      <c r="C36" s="27"/>
      <c r="D36" s="22">
        <f>IF(OR(AND(C36&gt;=DATEVALUE("01.02.2019"),C36&lt;=DATEVALUE("31.01.2020")),ISBLANK(C36)),"","Ошибка")</f>
      </c>
      <c r="E36" s="23"/>
    </row>
    <row r="37" spans="1:8" ht="12.75">
      <c r="A37" s="43"/>
      <c r="B37" s="43"/>
      <c r="C37" s="43"/>
      <c r="D37" s="43"/>
      <c r="E37" s="43"/>
      <c r="F37" s="43"/>
      <c r="G37" s="43"/>
      <c r="H37" s="43"/>
    </row>
    <row r="38" spans="1:8" ht="12.75">
      <c r="A38" s="44">
        <v>101</v>
      </c>
      <c r="B38" s="39">
        <v>9</v>
      </c>
      <c r="C38" s="40">
        <v>1</v>
      </c>
      <c r="D38" s="43"/>
      <c r="E38" s="43"/>
      <c r="F38" s="43"/>
      <c r="G38" s="43"/>
      <c r="H38" s="43"/>
    </row>
    <row r="39" spans="1:8" ht="12.75">
      <c r="A39" s="44">
        <v>103</v>
      </c>
      <c r="B39" s="39">
        <v>10</v>
      </c>
      <c r="C39" s="40">
        <v>2</v>
      </c>
      <c r="D39" s="43"/>
      <c r="E39" s="43"/>
      <c r="F39" s="43"/>
      <c r="G39" s="43"/>
      <c r="H39" s="43"/>
    </row>
    <row r="40" spans="1:8" ht="12.75">
      <c r="A40" s="44">
        <v>104</v>
      </c>
      <c r="B40" s="39">
        <v>48</v>
      </c>
      <c r="C40" s="40">
        <v>3</v>
      </c>
      <c r="D40" s="43"/>
      <c r="E40" s="43"/>
      <c r="F40" s="43"/>
      <c r="G40" s="43"/>
      <c r="H40" s="43"/>
    </row>
    <row r="41" spans="1:8" ht="12.75">
      <c r="A41" s="44">
        <v>105</v>
      </c>
      <c r="B41" s="39">
        <v>50</v>
      </c>
      <c r="C41" s="40">
        <v>4</v>
      </c>
      <c r="D41" s="43"/>
      <c r="E41" s="43"/>
      <c r="F41" s="43"/>
      <c r="G41" s="43"/>
      <c r="H41" s="43"/>
    </row>
    <row r="42" spans="1:8" ht="12.75">
      <c r="A42" s="44">
        <v>106</v>
      </c>
      <c r="B42" s="39">
        <v>51</v>
      </c>
      <c r="C42" s="40">
        <v>5</v>
      </c>
      <c r="D42" s="43"/>
      <c r="E42" s="43"/>
      <c r="F42" s="43"/>
      <c r="G42" s="43"/>
      <c r="H42" s="43"/>
    </row>
    <row r="43" spans="1:8" ht="12.75">
      <c r="A43" s="44">
        <v>107</v>
      </c>
      <c r="B43" s="39">
        <v>55</v>
      </c>
      <c r="C43" s="40">
        <v>6</v>
      </c>
      <c r="D43" s="43"/>
      <c r="E43" s="43"/>
      <c r="F43" s="43"/>
      <c r="G43" s="43"/>
      <c r="H43" s="43"/>
    </row>
    <row r="44" spans="1:8" ht="12.75">
      <c r="A44" s="44">
        <v>109</v>
      </c>
      <c r="B44" s="39">
        <v>56</v>
      </c>
      <c r="C44" s="40">
        <v>7</v>
      </c>
      <c r="D44" s="43"/>
      <c r="E44" s="43"/>
      <c r="F44" s="43"/>
      <c r="G44" s="43"/>
      <c r="H44" s="43"/>
    </row>
    <row r="45" spans="1:8" ht="12.75">
      <c r="A45" s="44">
        <v>112</v>
      </c>
      <c r="B45" s="39">
        <v>57</v>
      </c>
      <c r="C45" s="40">
        <v>8</v>
      </c>
      <c r="D45" s="43"/>
      <c r="E45" s="43"/>
      <c r="F45" s="43"/>
      <c r="G45" s="43"/>
      <c r="H45" s="43"/>
    </row>
    <row r="46" spans="1:8" ht="12.75">
      <c r="A46" s="44">
        <v>113</v>
      </c>
      <c r="B46" s="39">
        <v>60</v>
      </c>
      <c r="C46" s="40">
        <v>9</v>
      </c>
      <c r="D46" s="43"/>
      <c r="E46" s="43"/>
      <c r="F46" s="43"/>
      <c r="G46" s="43"/>
      <c r="H46" s="43"/>
    </row>
    <row r="47" spans="1:8" ht="12.75">
      <c r="A47" s="44">
        <v>114</v>
      </c>
      <c r="B47" s="39">
        <v>61</v>
      </c>
      <c r="C47" s="40">
        <v>10</v>
      </c>
      <c r="D47" s="43"/>
      <c r="E47" s="43"/>
      <c r="F47" s="43"/>
      <c r="G47" s="43"/>
      <c r="H47" s="43"/>
    </row>
    <row r="48" spans="1:8" ht="12.75">
      <c r="A48" s="44">
        <v>115</v>
      </c>
      <c r="B48" s="39">
        <v>62</v>
      </c>
      <c r="C48" s="40">
        <v>99</v>
      </c>
      <c r="D48" s="43"/>
      <c r="E48" s="43"/>
      <c r="F48" s="43"/>
      <c r="G48" s="43"/>
      <c r="H48" s="43"/>
    </row>
    <row r="49" spans="1:8" ht="12.75">
      <c r="A49" s="44">
        <v>117</v>
      </c>
      <c r="B49" s="39">
        <v>63</v>
      </c>
      <c r="C49" s="40"/>
      <c r="D49" s="43"/>
      <c r="E49" s="43"/>
      <c r="F49" s="43"/>
      <c r="G49" s="43"/>
      <c r="H49" s="43"/>
    </row>
    <row r="50" spans="1:8" ht="12.75">
      <c r="A50" s="44">
        <v>118</v>
      </c>
      <c r="B50" s="39">
        <v>65</v>
      </c>
      <c r="C50" s="40"/>
      <c r="D50" s="43"/>
      <c r="E50" s="43"/>
      <c r="F50" s="43"/>
      <c r="G50" s="43"/>
      <c r="H50" s="43"/>
    </row>
    <row r="51" spans="1:8" ht="12.75">
      <c r="A51" s="44">
        <v>120</v>
      </c>
      <c r="B51" s="39">
        <v>66</v>
      </c>
      <c r="C51" s="40"/>
      <c r="D51" s="43"/>
      <c r="E51" s="43"/>
      <c r="F51" s="43"/>
      <c r="G51" s="43"/>
      <c r="H51" s="43"/>
    </row>
    <row r="52" spans="1:8" ht="12.75">
      <c r="A52" s="44">
        <v>122</v>
      </c>
      <c r="B52" s="39">
        <v>70</v>
      </c>
      <c r="C52" s="40"/>
      <c r="D52" s="43"/>
      <c r="E52" s="43"/>
      <c r="F52" s="43"/>
      <c r="G52" s="43"/>
      <c r="H52" s="43"/>
    </row>
    <row r="53" spans="1:8" ht="12.75">
      <c r="A53" s="44">
        <v>123</v>
      </c>
      <c r="B53" s="39">
        <v>71</v>
      </c>
      <c r="C53" s="40"/>
      <c r="D53" s="43"/>
      <c r="E53" s="43"/>
      <c r="F53" s="43"/>
      <c r="G53" s="43"/>
      <c r="H53" s="43"/>
    </row>
    <row r="54" spans="1:8" ht="12.75">
      <c r="A54" s="44">
        <v>124</v>
      </c>
      <c r="B54" s="39">
        <v>72</v>
      </c>
      <c r="C54" s="40"/>
      <c r="D54" s="43"/>
      <c r="E54" s="43"/>
      <c r="F54" s="43"/>
      <c r="G54" s="43"/>
      <c r="H54" s="43"/>
    </row>
    <row r="55" spans="1:8" ht="12.75">
      <c r="A55" s="44">
        <v>125</v>
      </c>
      <c r="B55" s="39">
        <v>73</v>
      </c>
      <c r="C55" s="40"/>
      <c r="D55" s="43"/>
      <c r="E55" s="43"/>
      <c r="F55" s="43"/>
      <c r="G55" s="43"/>
      <c r="H55" s="43"/>
    </row>
    <row r="56" spans="1:8" ht="12.75">
      <c r="A56" s="44">
        <v>126</v>
      </c>
      <c r="B56" s="39">
        <v>74</v>
      </c>
      <c r="C56" s="40"/>
      <c r="D56" s="43"/>
      <c r="E56" s="43"/>
      <c r="F56" s="43"/>
      <c r="G56" s="43"/>
      <c r="H56" s="43"/>
    </row>
    <row r="57" spans="1:8" ht="12.75">
      <c r="A57" s="44">
        <v>127</v>
      </c>
      <c r="B57" s="39">
        <v>75</v>
      </c>
      <c r="C57" s="40"/>
      <c r="D57" s="43"/>
      <c r="E57" s="43"/>
      <c r="F57" s="43"/>
      <c r="G57" s="43"/>
      <c r="H57" s="43"/>
    </row>
    <row r="58" spans="1:8" ht="12.75">
      <c r="A58" s="44">
        <v>128</v>
      </c>
      <c r="B58" s="39">
        <v>76</v>
      </c>
      <c r="C58" s="40"/>
      <c r="D58" s="43"/>
      <c r="E58" s="43"/>
      <c r="F58" s="43"/>
      <c r="G58" s="43"/>
      <c r="H58" s="43"/>
    </row>
    <row r="59" spans="1:8" ht="12.75">
      <c r="A59" s="44">
        <v>129</v>
      </c>
      <c r="B59" s="39">
        <v>88</v>
      </c>
      <c r="C59" s="40"/>
      <c r="D59" s="43"/>
      <c r="E59" s="43"/>
      <c r="F59" s="43"/>
      <c r="G59" s="43"/>
      <c r="H59" s="43"/>
    </row>
    <row r="60" spans="1:8" ht="12.75">
      <c r="A60" s="44">
        <v>130</v>
      </c>
      <c r="B60" s="39">
        <v>89</v>
      </c>
      <c r="C60" s="40"/>
      <c r="D60" s="43"/>
      <c r="E60" s="43"/>
      <c r="F60" s="43"/>
      <c r="G60" s="43"/>
      <c r="H60" s="43"/>
    </row>
    <row r="61" spans="1:8" ht="12.75">
      <c r="A61" s="44">
        <v>131</v>
      </c>
      <c r="B61" s="39">
        <v>90</v>
      </c>
      <c r="C61" s="40"/>
      <c r="D61" s="43"/>
      <c r="E61" s="43"/>
      <c r="F61" s="43"/>
      <c r="G61" s="43"/>
      <c r="H61" s="43"/>
    </row>
    <row r="62" spans="1:8" ht="12.75">
      <c r="A62" s="44">
        <v>132</v>
      </c>
      <c r="B62" s="39">
        <v>93</v>
      </c>
      <c r="C62" s="40"/>
      <c r="D62" s="43"/>
      <c r="E62" s="43"/>
      <c r="F62" s="43"/>
      <c r="G62" s="43"/>
      <c r="H62" s="43"/>
    </row>
    <row r="63" spans="1:8" ht="12.75">
      <c r="A63" s="44">
        <v>133</v>
      </c>
      <c r="B63" s="39">
        <v>95</v>
      </c>
      <c r="C63" s="40"/>
      <c r="D63" s="43"/>
      <c r="E63" s="43"/>
      <c r="F63" s="43"/>
      <c r="G63" s="43"/>
      <c r="H63" s="43"/>
    </row>
    <row r="64" spans="1:8" ht="12.75">
      <c r="A64" s="44">
        <v>134</v>
      </c>
      <c r="B64" s="39">
        <v>99</v>
      </c>
      <c r="C64" s="40"/>
      <c r="D64" s="43"/>
      <c r="E64" s="43"/>
      <c r="F64" s="43"/>
      <c r="G64" s="43"/>
      <c r="H64" s="43"/>
    </row>
    <row r="65" spans="1:8" ht="12.75">
      <c r="A65" s="44">
        <v>135</v>
      </c>
      <c r="B65" s="40"/>
      <c r="C65" s="40"/>
      <c r="D65" s="43"/>
      <c r="E65" s="43"/>
      <c r="F65" s="43"/>
      <c r="G65" s="43"/>
      <c r="H65" s="43"/>
    </row>
    <row r="66" spans="1:8" ht="12.75">
      <c r="A66" s="44">
        <v>136</v>
      </c>
      <c r="B66" s="40"/>
      <c r="C66" s="40"/>
      <c r="D66" s="43"/>
      <c r="E66" s="43"/>
      <c r="F66" s="43"/>
      <c r="G66" s="43"/>
      <c r="H66" s="43"/>
    </row>
    <row r="67" spans="1:8" ht="12.75">
      <c r="A67" s="44">
        <v>137</v>
      </c>
      <c r="B67" s="40"/>
      <c r="C67" s="40"/>
      <c r="D67" s="43"/>
      <c r="E67" s="43"/>
      <c r="F67" s="43"/>
      <c r="G67" s="43"/>
      <c r="H67" s="43"/>
    </row>
    <row r="68" spans="1:8" ht="12.75">
      <c r="A68" s="44">
        <v>139</v>
      </c>
      <c r="B68" s="40"/>
      <c r="C68" s="40"/>
      <c r="D68" s="43"/>
      <c r="E68" s="43"/>
      <c r="F68" s="43"/>
      <c r="G68" s="43"/>
      <c r="H68" s="43"/>
    </row>
    <row r="69" spans="1:8" ht="12.75">
      <c r="A69" s="44">
        <v>142</v>
      </c>
      <c r="B69" s="40"/>
      <c r="C69" s="40"/>
      <c r="D69" s="43"/>
      <c r="E69" s="43"/>
      <c r="F69" s="43"/>
      <c r="G69" s="43"/>
      <c r="H69" s="43"/>
    </row>
    <row r="70" spans="1:8" ht="12.75">
      <c r="A70" s="44">
        <v>144</v>
      </c>
      <c r="B70" s="40"/>
      <c r="C70" s="40"/>
      <c r="D70" s="43"/>
      <c r="E70" s="43"/>
      <c r="F70" s="43"/>
      <c r="G70" s="43"/>
      <c r="H70" s="43"/>
    </row>
    <row r="71" spans="1:8" ht="12.75">
      <c r="A71" s="44">
        <v>145</v>
      </c>
      <c r="B71" s="40"/>
      <c r="C71" s="40"/>
      <c r="D71" s="43"/>
      <c r="E71" s="43"/>
      <c r="F71" s="43"/>
      <c r="G71" s="43"/>
      <c r="H71" s="43"/>
    </row>
    <row r="72" spans="1:8" ht="12.75">
      <c r="A72" s="44">
        <v>146</v>
      </c>
      <c r="B72" s="40"/>
      <c r="C72" s="40"/>
      <c r="D72" s="43"/>
      <c r="E72" s="43"/>
      <c r="F72" s="43"/>
      <c r="G72" s="43"/>
      <c r="H72" s="43"/>
    </row>
    <row r="73" spans="1:8" ht="12.75">
      <c r="A73" s="44">
        <v>147</v>
      </c>
      <c r="B73" s="40"/>
      <c r="C73" s="40"/>
      <c r="D73" s="43"/>
      <c r="E73" s="43"/>
      <c r="F73" s="43"/>
      <c r="G73" s="43"/>
      <c r="H73" s="43"/>
    </row>
    <row r="74" spans="1:8" ht="12.75">
      <c r="A74" s="44">
        <v>149</v>
      </c>
      <c r="B74" s="40"/>
      <c r="C74" s="40"/>
      <c r="D74" s="43"/>
      <c r="E74" s="43"/>
      <c r="F74" s="43"/>
      <c r="G74" s="43"/>
      <c r="H74" s="43"/>
    </row>
    <row r="75" spans="1:8" ht="12.75">
      <c r="A75" s="44">
        <v>150</v>
      </c>
      <c r="B75" s="40"/>
      <c r="C75" s="40"/>
      <c r="D75" s="43"/>
      <c r="E75" s="43"/>
      <c r="F75" s="43"/>
      <c r="G75" s="43"/>
      <c r="H75" s="43"/>
    </row>
    <row r="76" spans="1:8" ht="12.75">
      <c r="A76" s="44">
        <v>151</v>
      </c>
      <c r="B76" s="40"/>
      <c r="C76" s="40"/>
      <c r="D76" s="43"/>
      <c r="E76" s="43"/>
      <c r="F76" s="43"/>
      <c r="G76" s="43"/>
      <c r="H76" s="43"/>
    </row>
    <row r="77" spans="1:8" ht="12.75">
      <c r="A77" s="44">
        <v>152</v>
      </c>
      <c r="B77" s="40"/>
      <c r="C77" s="40"/>
      <c r="D77" s="43"/>
      <c r="E77" s="43"/>
      <c r="F77" s="43"/>
      <c r="G77" s="43"/>
      <c r="H77" s="43"/>
    </row>
    <row r="78" spans="1:8" ht="12.75">
      <c r="A78" s="44">
        <v>153</v>
      </c>
      <c r="B78" s="40"/>
      <c r="C78" s="40"/>
      <c r="D78" s="43"/>
      <c r="E78" s="43"/>
      <c r="F78" s="43"/>
      <c r="G78" s="43"/>
      <c r="H78" s="43"/>
    </row>
    <row r="79" spans="1:8" ht="12.75">
      <c r="A79" s="44">
        <v>154</v>
      </c>
      <c r="B79" s="40"/>
      <c r="C79" s="40"/>
      <c r="D79" s="43"/>
      <c r="E79" s="43"/>
      <c r="F79" s="43"/>
      <c r="G79" s="43"/>
      <c r="H79" s="43"/>
    </row>
    <row r="80" spans="1:8" ht="12.75">
      <c r="A80" s="44">
        <v>155</v>
      </c>
      <c r="B80" s="40"/>
      <c r="C80" s="40"/>
      <c r="D80" s="43"/>
      <c r="E80" s="43"/>
      <c r="F80" s="43"/>
      <c r="G80" s="43"/>
      <c r="H80" s="43"/>
    </row>
    <row r="81" spans="1:8" ht="12.75">
      <c r="A81" s="44">
        <v>156</v>
      </c>
      <c r="B81" s="40"/>
      <c r="C81" s="40"/>
      <c r="D81" s="43"/>
      <c r="E81" s="43"/>
      <c r="F81" s="43"/>
      <c r="G81" s="43"/>
      <c r="H81" s="43"/>
    </row>
    <row r="82" spans="1:8" ht="12.75">
      <c r="A82" s="44">
        <v>157</v>
      </c>
      <c r="B82" s="40"/>
      <c r="C82" s="40"/>
      <c r="D82" s="43"/>
      <c r="E82" s="43"/>
      <c r="F82" s="43"/>
      <c r="G82" s="43"/>
      <c r="H82" s="43"/>
    </row>
    <row r="83" spans="1:8" ht="12.75">
      <c r="A83" s="44">
        <v>158</v>
      </c>
      <c r="B83" s="40"/>
      <c r="C83" s="40"/>
      <c r="D83" s="43"/>
      <c r="E83" s="43"/>
      <c r="F83" s="43"/>
      <c r="G83" s="43"/>
      <c r="H83" s="43"/>
    </row>
    <row r="84" spans="1:8" ht="12.75">
      <c r="A84" s="44">
        <v>159</v>
      </c>
      <c r="B84" s="40"/>
      <c r="C84" s="40"/>
      <c r="D84" s="43"/>
      <c r="E84" s="43"/>
      <c r="F84" s="43"/>
      <c r="G84" s="43"/>
      <c r="H84" s="43"/>
    </row>
    <row r="85" spans="1:8" ht="12.75">
      <c r="A85" s="44">
        <v>160</v>
      </c>
      <c r="B85" s="40"/>
      <c r="C85" s="40"/>
      <c r="D85" s="43"/>
      <c r="E85" s="43"/>
      <c r="F85" s="43"/>
      <c r="G85" s="43"/>
      <c r="H85" s="43"/>
    </row>
    <row r="86" spans="1:8" ht="12.75">
      <c r="A86" s="44">
        <v>161</v>
      </c>
      <c r="B86" s="40"/>
      <c r="C86" s="40"/>
      <c r="D86" s="43"/>
      <c r="E86" s="43"/>
      <c r="F86" s="43"/>
      <c r="G86" s="43"/>
      <c r="H86" s="43"/>
    </row>
    <row r="87" spans="1:8" ht="12.75">
      <c r="A87" s="44">
        <v>162</v>
      </c>
      <c r="B87" s="40"/>
      <c r="C87" s="40"/>
      <c r="D87" s="43"/>
      <c r="E87" s="43"/>
      <c r="F87" s="43"/>
      <c r="G87" s="43"/>
      <c r="H87" s="43"/>
    </row>
    <row r="88" spans="1:8" ht="12.75">
      <c r="A88" s="44">
        <v>163</v>
      </c>
      <c r="B88" s="40"/>
      <c r="C88" s="40"/>
      <c r="D88" s="43"/>
      <c r="E88" s="43"/>
      <c r="F88" s="43"/>
      <c r="G88" s="43"/>
      <c r="H88" s="43"/>
    </row>
    <row r="89" spans="1:8" ht="12.75">
      <c r="A89" s="44">
        <v>164</v>
      </c>
      <c r="B89" s="40"/>
      <c r="C89" s="40"/>
      <c r="D89" s="43"/>
      <c r="E89" s="43"/>
      <c r="F89" s="43"/>
      <c r="G89" s="43"/>
      <c r="H89" s="43"/>
    </row>
    <row r="90" spans="1:8" ht="12.75">
      <c r="A90" s="44">
        <v>165</v>
      </c>
      <c r="B90" s="40"/>
      <c r="C90" s="40"/>
      <c r="D90" s="43"/>
      <c r="E90" s="43"/>
      <c r="F90" s="43"/>
      <c r="G90" s="43"/>
      <c r="H90" s="43"/>
    </row>
    <row r="91" spans="1:8" ht="12.75">
      <c r="A91" s="44">
        <v>166</v>
      </c>
      <c r="B91" s="40"/>
      <c r="C91" s="40"/>
      <c r="D91" s="43"/>
      <c r="E91" s="43"/>
      <c r="F91" s="43"/>
      <c r="G91" s="43"/>
      <c r="H91" s="43"/>
    </row>
    <row r="92" spans="1:8" ht="12.75">
      <c r="A92" s="44">
        <v>167</v>
      </c>
      <c r="B92" s="40"/>
      <c r="C92" s="40"/>
      <c r="D92" s="43"/>
      <c r="E92" s="43"/>
      <c r="F92" s="43"/>
      <c r="G92" s="43"/>
      <c r="H92" s="43"/>
    </row>
    <row r="93" spans="1:8" ht="12.75">
      <c r="A93" s="44">
        <v>168</v>
      </c>
      <c r="B93" s="40"/>
      <c r="C93" s="40"/>
      <c r="D93" s="43"/>
      <c r="E93" s="43"/>
      <c r="F93" s="43"/>
      <c r="G93" s="43"/>
      <c r="H93" s="43"/>
    </row>
    <row r="94" spans="1:8" ht="12.75">
      <c r="A94" s="44">
        <v>169</v>
      </c>
      <c r="B94" s="40"/>
      <c r="C94" s="40"/>
      <c r="D94" s="43"/>
      <c r="E94" s="43"/>
      <c r="F94" s="43"/>
      <c r="G94" s="43"/>
      <c r="H94" s="43"/>
    </row>
    <row r="95" spans="1:8" ht="12.75">
      <c r="A95" s="44">
        <v>170</v>
      </c>
      <c r="B95" s="40"/>
      <c r="C95" s="40"/>
      <c r="D95" s="43"/>
      <c r="E95" s="43"/>
      <c r="F95" s="43"/>
      <c r="G95" s="43"/>
      <c r="H95" s="43"/>
    </row>
    <row r="96" spans="1:8" ht="12.75">
      <c r="A96" s="44">
        <v>171</v>
      </c>
      <c r="B96" s="40"/>
      <c r="C96" s="40"/>
      <c r="D96" s="43"/>
      <c r="E96" s="43"/>
      <c r="F96" s="43"/>
      <c r="G96" s="43"/>
      <c r="H96" s="43"/>
    </row>
    <row r="97" spans="1:8" ht="12.75">
      <c r="A97" s="44">
        <v>172</v>
      </c>
      <c r="B97" s="40"/>
      <c r="C97" s="40"/>
      <c r="D97" s="43"/>
      <c r="E97" s="43"/>
      <c r="F97" s="43"/>
      <c r="G97" s="43"/>
      <c r="H97" s="43"/>
    </row>
    <row r="98" spans="1:8" ht="12.75">
      <c r="A98" s="44">
        <v>173</v>
      </c>
      <c r="B98" s="40"/>
      <c r="C98" s="40"/>
      <c r="D98" s="43"/>
      <c r="E98" s="43"/>
      <c r="F98" s="43"/>
      <c r="G98" s="43"/>
      <c r="H98" s="43"/>
    </row>
    <row r="99" spans="1:8" ht="12.75">
      <c r="A99" s="44">
        <v>174</v>
      </c>
      <c r="B99" s="40"/>
      <c r="C99" s="40"/>
      <c r="D99" s="43"/>
      <c r="E99" s="43"/>
      <c r="F99" s="43"/>
      <c r="G99" s="43"/>
      <c r="H99" s="43"/>
    </row>
    <row r="100" spans="1:8" ht="12.75">
      <c r="A100" s="44">
        <v>175</v>
      </c>
      <c r="B100" s="40"/>
      <c r="C100" s="40"/>
      <c r="D100" s="43"/>
      <c r="E100" s="43"/>
      <c r="F100" s="43"/>
      <c r="G100" s="43"/>
      <c r="H100" s="43"/>
    </row>
    <row r="101" spans="1:8" ht="12.75">
      <c r="A101" s="44">
        <v>176</v>
      </c>
      <c r="B101" s="40"/>
      <c r="C101" s="40"/>
      <c r="D101" s="43"/>
      <c r="E101" s="43"/>
      <c r="F101" s="43"/>
      <c r="G101" s="43"/>
      <c r="H101" s="43"/>
    </row>
    <row r="102" spans="1:8" ht="12.75">
      <c r="A102" s="39">
        <v>99</v>
      </c>
      <c r="B102" s="40"/>
      <c r="C102" s="40"/>
      <c r="D102" s="43"/>
      <c r="E102" s="43"/>
      <c r="F102" s="43"/>
      <c r="G102" s="43"/>
      <c r="H102" s="43"/>
    </row>
  </sheetData>
  <sheetProtection password="C74F" sheet="1" objects="1" scenarios="1" selectLockedCells="1"/>
  <mergeCells count="28">
    <mergeCell ref="A22:F22"/>
    <mergeCell ref="E20:F20"/>
    <mergeCell ref="B18:D18"/>
    <mergeCell ref="B19:D19"/>
    <mergeCell ref="B20:D20"/>
    <mergeCell ref="E19:F19"/>
    <mergeCell ref="A34:C34"/>
    <mergeCell ref="D34:F34"/>
    <mergeCell ref="A23:A26"/>
    <mergeCell ref="A30:C30"/>
    <mergeCell ref="B23:B26"/>
    <mergeCell ref="A32:C32"/>
    <mergeCell ref="G19:H19"/>
    <mergeCell ref="G20:H20"/>
    <mergeCell ref="D32:F32"/>
    <mergeCell ref="A2:B2"/>
    <mergeCell ref="A3:B3"/>
    <mergeCell ref="B11:D11"/>
    <mergeCell ref="A10:F10"/>
    <mergeCell ref="A9:F9"/>
    <mergeCell ref="A11:A12"/>
    <mergeCell ref="C2:H2"/>
    <mergeCell ref="C3:H3"/>
    <mergeCell ref="A17:H17"/>
    <mergeCell ref="G18:H18"/>
    <mergeCell ref="E18:F18"/>
    <mergeCell ref="E11:E12"/>
    <mergeCell ref="F11:H11"/>
  </mergeCells>
  <conditionalFormatting sqref="D24 F24">
    <cfRule type="expression" priority="1" dxfId="0" stopIfTrue="1">
      <formula>OR(D25&lt;&gt;"",D23&lt;&gt;"")</formula>
    </cfRule>
  </conditionalFormatting>
  <conditionalFormatting sqref="D30">
    <cfRule type="expression" priority="2" dxfId="0" stopIfTrue="1">
      <formula>NOT(OR(D30=1,D30=2,ISBLANK(D30)))</formula>
    </cfRule>
  </conditionalFormatting>
  <conditionalFormatting sqref="C27:F27">
    <cfRule type="expression" priority="3" dxfId="0" stopIfTrue="1">
      <formula>NOT(OR(AND(C27&gt;=0,C27&lt;=999.9),ISBLANK(C27)))</formula>
    </cfRule>
  </conditionalFormatting>
  <conditionalFormatting sqref="C28:F28">
    <cfRule type="expression" priority="4" dxfId="0" stopIfTrue="1">
      <formula>NOT(OR(AND(C28&gt;=0,C28&lt;=99.99),ISBLANK(C28)))</formula>
    </cfRule>
  </conditionalFormatting>
  <conditionalFormatting sqref="B7">
    <cfRule type="cellIs" priority="5" dxfId="0" operator="notBetween" stopIfTrue="1">
      <formula>1</formula>
      <formula>32767</formula>
    </cfRule>
  </conditionalFormatting>
  <conditionalFormatting sqref="F7">
    <cfRule type="cellIs" priority="6" dxfId="0" operator="notBetween" stopIfTrue="1">
      <formula>1</formula>
      <formula>99</formula>
    </cfRule>
  </conditionalFormatting>
  <dataValidations count="11">
    <dataValidation type="textLength" allowBlank="1" showInputMessage="1" showErrorMessage="1" errorTitle="№ образца C" error="Введите 5 цифр.&#10;Ошибка в номере образца приравнивается к ошибке в идентификации пробы пациента на пре(пост)аналитическом этапе!" sqref="D24">
      <formula1>5</formula1>
      <formula2>5</formula2>
    </dataValidation>
    <dataValidation type="textLength" allowBlank="1" showInputMessage="1" showErrorMessage="1" errorTitle="№ образца D" error="Введите 5 цифр.&#10;Ошибка в номере образца приравнивается к ошибке в идентификации пробы пациента на пре(пост)аналитическом этапе!" sqref="F24">
      <formula1>5</formula1>
      <formula2>5</formula2>
    </dataValidation>
    <dataValidation type="whole" allowBlank="1" showInputMessage="1" showErrorMessage="1" errorTitle="Качество образцов" error="Допускается только 1 или 2" sqref="D30">
      <formula1>1</formula1>
      <formula2>2</formula2>
    </dataValidation>
    <dataValidation type="date" allowBlank="1" showInputMessage="1" showErrorMessage="1" errorTitle="Дата заполнения" error="Дата должна быть в пределах от 01.02.19 до 31.01.20" sqref="C36">
      <formula1>43497</formula1>
      <formula2>43861</formula2>
    </dataValidation>
    <dataValidation type="decimal" allowBlank="1" showInputMessage="1" showErrorMessage="1" errorTitle="Антиген СА 125" error="Допускается число от 0 до 999,9.&#10;Оценка результата: грубая ошибка!" sqref="C27:F27">
      <formula1>0</formula1>
      <formula2>999.9</formula2>
    </dataValidation>
    <dataValidation type="decimal" allowBlank="1" showInputMessage="1" showErrorMessage="1" errorTitle="ПСА общий" error="Допускается число от 0 до 32,767.&#10;Оценка результата: грубая ошибка!" sqref="C28:F28">
      <formula1>0</formula1>
      <formula2>32.767</formula2>
    </dataValidation>
    <dataValidation type="whole" allowBlank="1" showInputMessage="1" showErrorMessage="1" errorTitle="Номер лаборатории" error="Допускается целое число от 1 до 32767" sqref="B7">
      <formula1>1</formula1>
      <formula2>32767</formula2>
    </dataValidation>
    <dataValidation type="whole" allowBlank="1" showInputMessage="1" showErrorMessage="1" errorTitle="Код региона" error="Допускается целое число от 1 до 99" sqref="F7">
      <formula1>1</formula1>
      <formula2>99</formula2>
    </dataValidation>
    <dataValidation type="list" allowBlank="1" showInputMessage="1" showErrorMessage="1" errorTitle="Код метода калибровки" error="Недопустимый код метода построения калибровочной кривой!" sqref="D13 H13">
      <formula1>$C$38:$C$48</formula1>
    </dataValidation>
    <dataValidation type="list" allowBlank="1" showInputMessage="1" showErrorMessage="1" errorTitle="Код производителя реагентов" error="Недопустимый код реагента!" sqref="B13 F13">
      <formula1>$B$38:$B$64</formula1>
    </dataValidation>
    <dataValidation type="list" allowBlank="1" showInputMessage="1" showErrorMessage="1" errorTitle="Код прибора" error="Недопустимый код прибора!" sqref="C13 G13">
      <formula1>$A$38:$A$102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2"/>
  </sheetPr>
  <dimension ref="A1:B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38" customWidth="1"/>
  </cols>
  <sheetData>
    <row r="1" spans="1:2" ht="12.75">
      <c r="A1" s="36" t="s">
        <v>0</v>
      </c>
      <c r="B1" s="37" t="e">
        <f>CONCATENATE(TEXT(MOD(MATCH(LEFT('Лист для заполнения'!$D$24,2),$A$1:$A$100,0)-1,10),"0"),TEXT(INT((MATCH(MID('Лист для заполнения'!$D$24,3,2),$A$1:$A$100,0)-1)/10),"0"))</f>
        <v>#N/A</v>
      </c>
    </row>
    <row r="2" spans="1:2" ht="12.75">
      <c r="A2" s="36" t="s">
        <v>1</v>
      </c>
      <c r="B2" s="37" t="e">
        <f>CONCATENATE(TEXT(MOD(MATCH(LEFT('Лист для заполнения'!$F$24,2),$A$1:$A$100,0)-1,10),"0"),TEXT(INT((MATCH(MID('Лист для заполнения'!$F$24,3,2),$A$1:$A$100,0)-1)/10),"0"))</f>
        <v>#N/A</v>
      </c>
    </row>
    <row r="3" ht="12.75">
      <c r="A3" s="36" t="s">
        <v>2</v>
      </c>
    </row>
    <row r="4" ht="12.75">
      <c r="A4" s="36" t="s">
        <v>3</v>
      </c>
    </row>
    <row r="5" ht="12.75">
      <c r="A5" s="36" t="s">
        <v>4</v>
      </c>
    </row>
    <row r="6" ht="12.75">
      <c r="A6" s="36" t="s">
        <v>5</v>
      </c>
    </row>
    <row r="7" ht="12.75">
      <c r="A7" s="36" t="s">
        <v>6</v>
      </c>
    </row>
    <row r="8" ht="12.75">
      <c r="A8" s="36" t="s">
        <v>7</v>
      </c>
    </row>
    <row r="9" ht="12.75">
      <c r="A9" s="36" t="s">
        <v>8</v>
      </c>
    </row>
    <row r="10" ht="12.75">
      <c r="A10" s="36" t="s">
        <v>9</v>
      </c>
    </row>
    <row r="11" ht="12.75">
      <c r="A11" s="36" t="s">
        <v>10</v>
      </c>
    </row>
    <row r="12" ht="12.75">
      <c r="A12" s="36" t="s">
        <v>11</v>
      </c>
    </row>
    <row r="13" ht="12.75">
      <c r="A13" s="36" t="s">
        <v>12</v>
      </c>
    </row>
    <row r="14" ht="12.75">
      <c r="A14" s="36" t="s">
        <v>13</v>
      </c>
    </row>
    <row r="15" ht="12.75">
      <c r="A15" s="36" t="s">
        <v>14</v>
      </c>
    </row>
    <row r="16" ht="12.75">
      <c r="A16" s="36" t="s">
        <v>15</v>
      </c>
    </row>
    <row r="17" ht="12.75">
      <c r="A17" s="36" t="s">
        <v>16</v>
      </c>
    </row>
    <row r="18" ht="12.75">
      <c r="A18" s="36" t="s">
        <v>17</v>
      </c>
    </row>
    <row r="19" ht="12.75">
      <c r="A19" s="36" t="s">
        <v>18</v>
      </c>
    </row>
    <row r="20" ht="12.75">
      <c r="A20" s="36" t="s">
        <v>19</v>
      </c>
    </row>
    <row r="21" ht="12.75">
      <c r="A21" s="36" t="s">
        <v>20</v>
      </c>
    </row>
    <row r="22" ht="12.75">
      <c r="A22" s="36" t="s">
        <v>21</v>
      </c>
    </row>
    <row r="23" ht="12.75">
      <c r="A23" s="36" t="s">
        <v>22</v>
      </c>
    </row>
    <row r="24" ht="12.75">
      <c r="A24" s="36" t="s">
        <v>23</v>
      </c>
    </row>
    <row r="25" ht="12.75">
      <c r="A25" s="36" t="s">
        <v>24</v>
      </c>
    </row>
    <row r="26" ht="12.75">
      <c r="A26" s="36" t="s">
        <v>25</v>
      </c>
    </row>
    <row r="27" ht="12.75">
      <c r="A27" s="36" t="s">
        <v>26</v>
      </c>
    </row>
    <row r="28" ht="12.75">
      <c r="A28" s="36" t="s">
        <v>27</v>
      </c>
    </row>
    <row r="29" ht="12.75">
      <c r="A29" s="36" t="s">
        <v>28</v>
      </c>
    </row>
    <row r="30" ht="12.75">
      <c r="A30" s="36" t="s">
        <v>29</v>
      </c>
    </row>
    <row r="31" ht="12.75">
      <c r="A31" s="36" t="s">
        <v>30</v>
      </c>
    </row>
    <row r="32" ht="12.75">
      <c r="A32" s="36" t="s">
        <v>31</v>
      </c>
    </row>
    <row r="33" ht="12.75">
      <c r="A33" s="36" t="s">
        <v>32</v>
      </c>
    </row>
    <row r="34" ht="12.75">
      <c r="A34" s="36" t="s">
        <v>33</v>
      </c>
    </row>
    <row r="35" ht="12.75">
      <c r="A35" s="36" t="s">
        <v>34</v>
      </c>
    </row>
    <row r="36" ht="12.75">
      <c r="A36" s="36" t="s">
        <v>35</v>
      </c>
    </row>
    <row r="37" ht="12.75">
      <c r="A37" s="36" t="s">
        <v>36</v>
      </c>
    </row>
    <row r="38" ht="12.75">
      <c r="A38" s="36" t="s">
        <v>37</v>
      </c>
    </row>
    <row r="39" ht="12.75">
      <c r="A39" s="36" t="s">
        <v>38</v>
      </c>
    </row>
    <row r="40" ht="12.75">
      <c r="A40" s="36" t="s">
        <v>39</v>
      </c>
    </row>
    <row r="41" ht="12.75">
      <c r="A41" s="36" t="s">
        <v>40</v>
      </c>
    </row>
    <row r="42" ht="12.75">
      <c r="A42" s="36" t="s">
        <v>41</v>
      </c>
    </row>
    <row r="43" ht="12.75">
      <c r="A43" s="36" t="s">
        <v>42</v>
      </c>
    </row>
    <row r="44" ht="12.75">
      <c r="A44" s="36" t="s">
        <v>43</v>
      </c>
    </row>
    <row r="45" ht="12.75">
      <c r="A45" s="36" t="s">
        <v>44</v>
      </c>
    </row>
    <row r="46" ht="12.75">
      <c r="A46" s="36" t="s">
        <v>45</v>
      </c>
    </row>
    <row r="47" ht="12.75">
      <c r="A47" s="36" t="s">
        <v>46</v>
      </c>
    </row>
    <row r="48" ht="12.75">
      <c r="A48" s="36" t="s">
        <v>47</v>
      </c>
    </row>
    <row r="49" ht="12.75">
      <c r="A49" s="36" t="s">
        <v>48</v>
      </c>
    </row>
    <row r="50" ht="12.75">
      <c r="A50" s="36" t="s">
        <v>49</v>
      </c>
    </row>
    <row r="51" ht="12.75">
      <c r="A51" s="36" t="s">
        <v>50</v>
      </c>
    </row>
    <row r="52" ht="12.75">
      <c r="A52" s="36" t="s">
        <v>51</v>
      </c>
    </row>
    <row r="53" ht="12.75">
      <c r="A53" s="36" t="s">
        <v>52</v>
      </c>
    </row>
    <row r="54" ht="12.75">
      <c r="A54" s="36" t="s">
        <v>53</v>
      </c>
    </row>
    <row r="55" ht="12.75">
      <c r="A55" s="36" t="s">
        <v>54</v>
      </c>
    </row>
    <row r="56" ht="12.75">
      <c r="A56" s="36" t="s">
        <v>55</v>
      </c>
    </row>
    <row r="57" ht="12.75">
      <c r="A57" s="36" t="s">
        <v>56</v>
      </c>
    </row>
    <row r="58" ht="12.75">
      <c r="A58" s="36" t="s">
        <v>57</v>
      </c>
    </row>
    <row r="59" ht="12.75">
      <c r="A59" s="36" t="s">
        <v>58</v>
      </c>
    </row>
    <row r="60" ht="12.75">
      <c r="A60" s="36" t="s">
        <v>59</v>
      </c>
    </row>
    <row r="61" ht="12.75">
      <c r="A61" s="36" t="s">
        <v>60</v>
      </c>
    </row>
    <row r="62" ht="12.75">
      <c r="A62" s="36" t="s">
        <v>61</v>
      </c>
    </row>
    <row r="63" ht="12.75">
      <c r="A63" s="36" t="s">
        <v>62</v>
      </c>
    </row>
    <row r="64" ht="12.75">
      <c r="A64" s="36" t="s">
        <v>63</v>
      </c>
    </row>
    <row r="65" ht="12.75">
      <c r="A65" s="36" t="s">
        <v>64</v>
      </c>
    </row>
    <row r="66" ht="12.75">
      <c r="A66" s="36" t="s">
        <v>65</v>
      </c>
    </row>
    <row r="67" ht="12.75">
      <c r="A67" s="36" t="s">
        <v>66</v>
      </c>
    </row>
    <row r="68" ht="12.75">
      <c r="A68" s="36" t="s">
        <v>67</v>
      </c>
    </row>
    <row r="69" ht="12.75">
      <c r="A69" s="36" t="s">
        <v>68</v>
      </c>
    </row>
    <row r="70" ht="12.75">
      <c r="A70" s="36" t="s">
        <v>69</v>
      </c>
    </row>
    <row r="71" ht="12.75">
      <c r="A71" s="36" t="s">
        <v>70</v>
      </c>
    </row>
    <row r="72" ht="12.75">
      <c r="A72" s="36" t="s">
        <v>71</v>
      </c>
    </row>
    <row r="73" ht="12.75">
      <c r="A73" s="36" t="s">
        <v>72</v>
      </c>
    </row>
    <row r="74" ht="12.75">
      <c r="A74" s="36" t="s">
        <v>73</v>
      </c>
    </row>
    <row r="75" ht="12.75">
      <c r="A75" s="36" t="s">
        <v>74</v>
      </c>
    </row>
    <row r="76" ht="12.75">
      <c r="A76" s="36" t="s">
        <v>75</v>
      </c>
    </row>
    <row r="77" ht="12.75">
      <c r="A77" s="36" t="s">
        <v>76</v>
      </c>
    </row>
    <row r="78" ht="12.75">
      <c r="A78" s="36" t="s">
        <v>77</v>
      </c>
    </row>
    <row r="79" ht="12.75">
      <c r="A79" s="36" t="s">
        <v>78</v>
      </c>
    </row>
    <row r="80" ht="12.75">
      <c r="A80" s="36" t="s">
        <v>79</v>
      </c>
    </row>
    <row r="81" ht="12.75">
      <c r="A81" s="36" t="s">
        <v>80</v>
      </c>
    </row>
    <row r="82" ht="12.75">
      <c r="A82" s="36" t="s">
        <v>81</v>
      </c>
    </row>
    <row r="83" ht="12.75">
      <c r="A83" s="36" t="s">
        <v>82</v>
      </c>
    </row>
    <row r="84" ht="12.75">
      <c r="A84" s="36" t="s">
        <v>83</v>
      </c>
    </row>
    <row r="85" ht="12.75">
      <c r="A85" s="36" t="s">
        <v>84</v>
      </c>
    </row>
    <row r="86" ht="12.75">
      <c r="A86" s="36" t="s">
        <v>85</v>
      </c>
    </row>
    <row r="87" ht="12.75">
      <c r="A87" s="36" t="s">
        <v>86</v>
      </c>
    </row>
    <row r="88" ht="12.75">
      <c r="A88" s="36" t="s">
        <v>87</v>
      </c>
    </row>
    <row r="89" ht="12.75">
      <c r="A89" s="36" t="s">
        <v>88</v>
      </c>
    </row>
    <row r="90" ht="12.75">
      <c r="A90" s="36" t="s">
        <v>89</v>
      </c>
    </row>
    <row r="91" ht="12.75">
      <c r="A91" s="36" t="s">
        <v>90</v>
      </c>
    </row>
    <row r="92" ht="12.75">
      <c r="A92" s="36" t="s">
        <v>91</v>
      </c>
    </row>
    <row r="93" ht="12.75">
      <c r="A93" s="36" t="s">
        <v>92</v>
      </c>
    </row>
    <row r="94" ht="12.75">
      <c r="A94" s="36" t="s">
        <v>93</v>
      </c>
    </row>
    <row r="95" ht="12.75">
      <c r="A95" s="36" t="s">
        <v>94</v>
      </c>
    </row>
    <row r="96" ht="12.75">
      <c r="A96" s="36" t="s">
        <v>95</v>
      </c>
    </row>
    <row r="97" ht="12.75">
      <c r="A97" s="36" t="s">
        <v>96</v>
      </c>
    </row>
    <row r="98" ht="12.75">
      <c r="A98" s="36" t="s">
        <v>97</v>
      </c>
    </row>
    <row r="99" ht="12.75">
      <c r="A99" s="36" t="s">
        <v>98</v>
      </c>
    </row>
    <row r="100" ht="12.75">
      <c r="A100" s="36" t="s">
        <v>99</v>
      </c>
    </row>
  </sheetData>
  <sheetProtection password="C74F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Заикин</dc:creator>
  <cp:keywords/>
  <dc:description/>
  <cp:lastModifiedBy>EZaikin</cp:lastModifiedBy>
  <dcterms:created xsi:type="dcterms:W3CDTF">2006-12-07T15:16:44Z</dcterms:created>
  <dcterms:modified xsi:type="dcterms:W3CDTF">2019-03-12T15:37:00Z</dcterms:modified>
  <cp:category/>
  <cp:version/>
  <cp:contentType/>
  <cp:contentStatus/>
</cp:coreProperties>
</file>