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1625" windowHeight="6540" activeTab="0"/>
  </bookViews>
  <sheets>
    <sheet name="Лист для заполнения" sheetId="1" r:id="rId1"/>
    <sheet name="Служебный" sheetId="2" r:id="rId2"/>
  </sheets>
  <definedNames>
    <definedName name="CD4_РИАбсСч">'Лист для заполнения'!$E$16</definedName>
    <definedName name="CD4_РИПозКл">'Лист для заполнения'!$C$16</definedName>
    <definedName name="CD45Лимфоц_РИАбсСч">'Лист для заполнения'!$E$20</definedName>
    <definedName name="CD45Лимфоц_РИПозКл">'Лист для заполнения'!$C$20</definedName>
    <definedName name="CD8_РИАбсСч">'Лист для заполнения'!$E$18</definedName>
    <definedName name="CD8_РИПозКл">'Лист для заполнения'!$C$18</definedName>
    <definedName name="datepol">'Лист для заполнения'!$D$1</definedName>
    <definedName name="NK_клетки_РИАбсСч">'Лист для заполнения'!$E$19</definedName>
    <definedName name="NK_клетки_РИПозКл">'Лист для заполнения'!$C$19</definedName>
    <definedName name="T_клетки_РИАбсСч">'Лист для заполнения'!$E$14</definedName>
    <definedName name="T_клетки_РИПозКл">'Лист для заполнения'!$C$14</definedName>
    <definedName name="T_хелперы_РИАбсСч">'Лист для заполнения'!$E$15</definedName>
    <definedName name="T_хелперы_РИПозКл">'Лист для заполнения'!$C$15</definedName>
    <definedName name="T_цитотокс_РИАбсСч">'Лист для заполнения'!$E$17</definedName>
    <definedName name="T_цитотокс_РИПозКл">'Лист для заполнения'!$C$17</definedName>
    <definedName name="В_Клетки_РИАбсСч">'Лист для заполнения'!$E$13</definedName>
    <definedName name="В_Клетки_РИПозКл">'Лист для заполнения'!$C$13</definedName>
    <definedName name="ВидИммунофлуор">'Лист для заполнения'!$H$17</definedName>
    <definedName name="ВозвратФормы">'Лист для заполнения'!$F$1</definedName>
    <definedName name="ДатаЗаполнения">'Лист для заполнения'!$B$45</definedName>
    <definedName name="ДатаПредставления">'Лист для заполнения'!$C$1</definedName>
    <definedName name="ДругойПрибор">'Лист для заполнения'!$H$31</definedName>
    <definedName name="ИдентПулаПоCD46">'Лист для заполнения'!$O$17</definedName>
    <definedName name="ИдентПулаПоМорфолог">'Лист для заполнения'!$O$15</definedName>
    <definedName name="ИспользАнтитела">'Лист для заполнения'!$H$34</definedName>
    <definedName name="КодПроизвАнтител">'Лист для заполнения'!$E$36</definedName>
    <definedName name="КодРегиона">'Лист для заполнения'!$H$7</definedName>
    <definedName name="КодЦитометра">'Лист для заполнения'!$F$27</definedName>
    <definedName name="КолСобытийВЛимфоцГейте">'Лист для заполнения'!$G$26</definedName>
    <definedName name="КонтрСумма">'Лист для заполнения'!$C$22</definedName>
    <definedName name="ЛизирующийР">'Лист для заполнения'!$B$32</definedName>
    <definedName name="МетодПодсчета">'Лист для заполнения'!$K$37</definedName>
    <definedName name="НомерЛаборатории">'Лист для заполнения'!$B$7</definedName>
    <definedName name="ОККО1">'Лист для заполнения'!$E$39</definedName>
    <definedName name="Пробоподготовка">'Лист для заполнения'!$M$23</definedName>
    <definedName name="ПроизводительР">'Лист для заполнения'!$B$33</definedName>
    <definedName name="РежимИсслед">'Лист для заполнения'!$K$17</definedName>
    <definedName name="Т_Сумма">'Лист для заполнения'!$C$23</definedName>
    <definedName name="ТипЛаб_КДЛ">'Лист для заполнения'!$C$9</definedName>
    <definedName name="ТипЛаб_Научно_Исслед">'Лист для заполнения'!$F$9</definedName>
  </definedNames>
  <calcPr fullCalcOnLoad="1" refMode="R1C1"/>
</workbook>
</file>

<file path=xl/sharedStrings.xml><?xml version="1.0" encoding="utf-8"?>
<sst xmlns="http://schemas.openxmlformats.org/spreadsheetml/2006/main" count="106" uniqueCount="105">
  <si>
    <t>Дата заполнения:</t>
  </si>
  <si>
    <t>ЛАБОРАТОРИЯ №</t>
  </si>
  <si>
    <t>Регион:</t>
  </si>
  <si>
    <t>Регион</t>
  </si>
  <si>
    <t>Прибор</t>
  </si>
  <si>
    <t>B-клетки (CD19+)</t>
  </si>
  <si>
    <t>T-клетки (CD3+)</t>
  </si>
  <si>
    <t>T-хелперы (CD3+, CD4+)</t>
  </si>
  <si>
    <t>T-цитотоксические (CD3+, CD8+)</t>
  </si>
  <si>
    <t>NK-клетки (CD3-, CD56+/CD16+)</t>
  </si>
  <si>
    <t>CD45+ лимфоциты</t>
  </si>
  <si>
    <t>Контрольная сумма (В-кл. + Т-кл. + NK-кл.)</t>
  </si>
  <si>
    <t>Субпопуляция лимфоцитов</t>
  </si>
  <si>
    <t>Результат исследования</t>
  </si>
  <si>
    <t>Количество проанализированных событий в лимфоцитарном гейте:</t>
  </si>
  <si>
    <t>Если Ваш прибор был отнесен к коду 99 (другой), впишите его название:</t>
  </si>
  <si>
    <t>Использованные антитела (1 - моноклональные, 2 - поликлональные):</t>
  </si>
  <si>
    <t>Ваша оценка качества контрольных образцов             (1-удовлетворительная; 2-неудовлетворительная):</t>
  </si>
  <si>
    <t>Ваши пожелания по совершенствованию работы данного раздела:</t>
  </si>
  <si>
    <t>T-сумма (Т-хелперы + Т-цитотоксические)</t>
  </si>
  <si>
    <t>Если оценка качества контрольных образцов неудовлетворительная, изложите Ваши замечания:</t>
  </si>
  <si>
    <t>% позитив-ных клеток</t>
  </si>
  <si>
    <t>Контрольный признак</t>
  </si>
  <si>
    <t>Сведения о методике</t>
  </si>
  <si>
    <t>Вид иммуно-флуоресценции</t>
  </si>
  <si>
    <t>Режим исследования</t>
  </si>
  <si>
    <t>Идентификация пула по:</t>
  </si>
  <si>
    <t>морфологическим</t>
  </si>
  <si>
    <t>экспрессии</t>
  </si>
  <si>
    <t>параметрам:</t>
  </si>
  <si>
    <t>CD45:</t>
  </si>
  <si>
    <t>* если предусмотрено Вашей методикой</t>
  </si>
  <si>
    <t>Пробоподготовка (1 - цельная кровь с отмывкой, 2 - цельная кровь без</t>
  </si>
  <si>
    <t>отмывки, 3 - выделение мононуклеарной фракции):</t>
  </si>
  <si>
    <t>2 - Becton Dickenson; 3 - Медбиоспектр; 4 - Сорбент):</t>
  </si>
  <si>
    <t>Производитель антител (1 -  Beckman Coulter (в т.ч. Immunotech, Cyto-Stat);</t>
  </si>
  <si>
    <t>Тип лаборатории</t>
  </si>
  <si>
    <t>Метод подсчета абсолютного числа ИКК (1 - одноплатформенный; 2 - двухплатформенный):</t>
  </si>
  <si>
    <t>Метод подсчета ИКК</t>
  </si>
  <si>
    <t xml:space="preserve"> - КДЛ</t>
  </si>
  <si>
    <t xml:space="preserve"> - научно-исследовательская</t>
  </si>
  <si>
    <t>Лизирующий раствор:</t>
  </si>
  <si>
    <t>Производитель раствора:</t>
  </si>
  <si>
    <t>АСНП «ЦЕНТР ВНЕШНЕГО КОНТРОЛЯ КАЧЕСТВА КЛИНИЧЕСКИХ ЛАБОРАТОРНЫХ ИССЛЕДОВАНИЙ»</t>
  </si>
  <si>
    <t>Программа межлабораторных                                             сличительных испытаний</t>
  </si>
  <si>
    <t>Форма ПЦ</t>
  </si>
  <si>
    <t>Номера лаборатории и региона указаны на бумажной форме ПЦ</t>
  </si>
  <si>
    <t>Номер лаборатории</t>
  </si>
  <si>
    <t>Дата представления</t>
  </si>
  <si>
    <t>Дата поступления</t>
  </si>
  <si>
    <t>В-клетки (CD19+) абс</t>
  </si>
  <si>
    <t>В-клетки (CD19+) %</t>
  </si>
  <si>
    <t>Т-клетки (CD3+) %</t>
  </si>
  <si>
    <t>Т-клетки (CD3+) абс</t>
  </si>
  <si>
    <t>Т-хелперы (CD3+,CD4+) %</t>
  </si>
  <si>
    <t>Т-хелперы (CD3+,CD4+) абс</t>
  </si>
  <si>
    <t>Т-цитотоксические (CD3+, CD8+) %</t>
  </si>
  <si>
    <t>Т-цитотоксические (CD3+, CD8+) абс</t>
  </si>
  <si>
    <t>NK-клетки (CD3-, CD56+/CD16+) %</t>
  </si>
  <si>
    <t>NK-клетки (CD3-, CD56+/CD16+) абс</t>
  </si>
  <si>
    <t>CD45+ лимфоциты абс</t>
  </si>
  <si>
    <t>Контротльная сумма</t>
  </si>
  <si>
    <t>T-сумма</t>
  </si>
  <si>
    <t>Вид иммунофлуоресценции</t>
  </si>
  <si>
    <t>Идентификация пула</t>
  </si>
  <si>
    <t>Пробоподготовка</t>
  </si>
  <si>
    <t>Количество событий в гейте</t>
  </si>
  <si>
    <t>Оценка КО</t>
  </si>
  <si>
    <t>Дата заполнения</t>
  </si>
  <si>
    <t>Производитель антител</t>
  </si>
  <si>
    <t>Антитела</t>
  </si>
  <si>
    <t>Другой прибор</t>
  </si>
  <si>
    <t>Лизирующий раствор</t>
  </si>
  <si>
    <t>Производитель раствора</t>
  </si>
  <si>
    <t>Цикл</t>
  </si>
  <si>
    <t>Тип лаборатории (введите символ «X»):</t>
  </si>
  <si>
    <t>(проставьте</t>
  </si>
  <si>
    <t>символ «X»)</t>
  </si>
  <si>
    <t>X</t>
  </si>
  <si>
    <t>абсолютный счет, кл/мкл*</t>
  </si>
  <si>
    <t>CD4+</t>
  </si>
  <si>
    <t>CD8+</t>
  </si>
  <si>
    <t>1 - однопараметри-ческий                       2 - многопарамет-          рический             укажите 1 или 2:</t>
  </si>
  <si>
    <t>1 - прямая               2 - непрямая             укажите 1 или 2:</t>
  </si>
  <si>
    <t>CD4+ %</t>
  </si>
  <si>
    <t>CD4+ абс</t>
  </si>
  <si>
    <t>CD8+ %</t>
  </si>
  <si>
    <t>CD8+ абс</t>
  </si>
  <si>
    <t>CD45+ лимфоциты %</t>
  </si>
  <si>
    <t>Укажите код, соответствующий названию Вашего цитометра:</t>
  </si>
  <si>
    <t>129090 г. Москва, пл. Малая Сухаревская пл., д. 3, стр. 2, тел. (495) 225-50-31, e-mail: results@fsvok.ru</t>
  </si>
  <si>
    <t>ФСВОК-2019</t>
  </si>
  <si>
    <t>1  CyAn</t>
  </si>
  <si>
    <t>2  EPICS XL</t>
  </si>
  <si>
    <t>3  FACSCalibur</t>
  </si>
  <si>
    <t>4  FACSCanto II</t>
  </si>
  <si>
    <t>5  FACSCount</t>
  </si>
  <si>
    <t>8  FC 500</t>
  </si>
  <si>
    <t>11  Navios</t>
  </si>
  <si>
    <t>12  BD FACSCalibur</t>
  </si>
  <si>
    <t>13  Cy Flow Partec</t>
  </si>
  <si>
    <t>14  Guava PCA</t>
  </si>
  <si>
    <t>99  Другой</t>
  </si>
  <si>
    <t>319</t>
  </si>
  <si>
    <t>Раздел «ПРОТОЧНАЯ ЦИТОФЛУОРИМЕТРИЯ», цикл 3-19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</si>
</sst>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0000"/>
    <numFmt numFmtId="175" formatCode="000"/>
    <numFmt numFmtId="176" formatCode="00"/>
    <numFmt numFmtId="177" formatCode="0.0"/>
    <numFmt numFmtId="178" formatCode="[$-419]d\ mmm;@"/>
    <numFmt numFmtId="179" formatCode="mm/dd/yy;@"/>
    <numFmt numFmtId="180" formatCode="mm/dd/yyyy;@"/>
  </numFmts>
  <fonts count="31">
    <font>
      <sz val="10"/>
      <name val="System"/>
      <family val="0"/>
    </font>
    <font>
      <sz val="10"/>
      <color indexed="10"/>
      <name val="System"/>
      <family val="0"/>
    </font>
    <font>
      <b/>
      <sz val="16"/>
      <name val="Arial"/>
      <family val="2"/>
    </font>
    <font>
      <b/>
      <sz val="14"/>
      <name val="Arial"/>
      <family val="2"/>
    </font>
    <font>
      <sz val="16"/>
      <name val="System"/>
      <family val="0"/>
    </font>
    <font>
      <sz val="12"/>
      <name val="Arial"/>
      <family val="2"/>
    </font>
    <font>
      <b/>
      <i/>
      <sz val="18"/>
      <name val="Times New Roman"/>
      <family val="1"/>
    </font>
    <font>
      <sz val="18"/>
      <name val="System"/>
      <family val="0"/>
    </font>
    <font>
      <sz val="10"/>
      <color indexed="12"/>
      <name val="System"/>
      <family val="2"/>
    </font>
    <font>
      <sz val="10"/>
      <color indexed="22"/>
      <name val="System"/>
      <family val="0"/>
    </font>
    <font>
      <b/>
      <i/>
      <sz val="12"/>
      <name val="Arial"/>
      <family val="2"/>
    </font>
    <font>
      <b/>
      <i/>
      <u val="single"/>
      <sz val="24"/>
      <color indexed="18"/>
      <name val="Times New Roman"/>
      <family val="1"/>
    </font>
    <font>
      <b/>
      <sz val="10"/>
      <color indexed="18"/>
      <name val="Arial"/>
      <family val="2"/>
    </font>
    <font>
      <b/>
      <i/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 vertical="center"/>
      <protection/>
    </xf>
    <xf numFmtId="0" fontId="1" fillId="20" borderId="0" xfId="0" applyFont="1" applyFill="1" applyAlignment="1" applyProtection="1">
      <alignment horizontal="center"/>
      <protection/>
    </xf>
    <xf numFmtId="0" fontId="1" fillId="20" borderId="0" xfId="0" applyFont="1" applyFill="1" applyAlignment="1" applyProtection="1">
      <alignment/>
      <protection/>
    </xf>
    <xf numFmtId="0" fontId="0" fillId="20" borderId="0" xfId="0" applyFill="1" applyAlignment="1" applyProtection="1">
      <alignment wrapText="1"/>
      <protection/>
    </xf>
    <xf numFmtId="0" fontId="0" fillId="20" borderId="0" xfId="0" applyFill="1" applyBorder="1" applyAlignment="1" applyProtection="1">
      <alignment wrapText="1"/>
      <protection/>
    </xf>
    <xf numFmtId="0" fontId="1" fillId="20" borderId="0" xfId="0" applyFont="1" applyFill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ill="1" applyBorder="1" applyAlignment="1" applyProtection="1">
      <alignment horizontal="center" vertical="center"/>
      <protection/>
    </xf>
    <xf numFmtId="0" fontId="0" fillId="20" borderId="0" xfId="0" applyFill="1" applyAlignment="1" applyProtection="1">
      <alignment horizontal="left"/>
      <protection/>
    </xf>
    <xf numFmtId="49" fontId="0" fillId="20" borderId="0" xfId="0" applyNumberFormat="1" applyFont="1" applyFill="1" applyBorder="1" applyAlignment="1" applyProtection="1">
      <alignment horizontal="right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0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Alignment="1" applyProtection="1">
      <alignment horizontal="center"/>
      <protection/>
    </xf>
    <xf numFmtId="1" fontId="0" fillId="0" borderId="0" xfId="0" applyNumberFormat="1" applyAlignment="1">
      <alignment/>
    </xf>
    <xf numFmtId="0" fontId="0" fillId="20" borderId="0" xfId="0" applyFont="1" applyFill="1" applyAlignment="1" applyProtection="1">
      <alignment vertical="center"/>
      <protection/>
    </xf>
    <xf numFmtId="174" fontId="0" fillId="0" borderId="0" xfId="0" applyNumberFormat="1" applyAlignment="1">
      <alignment/>
    </xf>
    <xf numFmtId="0" fontId="5" fillId="20" borderId="0" xfId="0" applyFont="1" applyFill="1" applyBorder="1" applyAlignment="1" applyProtection="1">
      <alignment horizontal="left" vertical="center"/>
      <protection/>
    </xf>
    <xf numFmtId="0" fontId="0" fillId="20" borderId="0" xfId="0" applyNumberFormat="1" applyFill="1" applyBorder="1" applyAlignment="1" applyProtection="1">
      <alignment vertical="center"/>
      <protection/>
    </xf>
    <xf numFmtId="0" fontId="4" fillId="20" borderId="0" xfId="0" applyFont="1" applyFill="1" applyAlignment="1" applyProtection="1">
      <alignment wrapText="1"/>
      <protection/>
    </xf>
    <xf numFmtId="0" fontId="0" fillId="0" borderId="0" xfId="0" applyNumberFormat="1" applyAlignment="1">
      <alignment/>
    </xf>
    <xf numFmtId="0" fontId="1" fillId="20" borderId="11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20" borderId="0" xfId="0" applyFill="1" applyBorder="1" applyAlignment="1" applyProtection="1">
      <alignment/>
      <protection/>
    </xf>
    <xf numFmtId="173" fontId="0" fillId="0" borderId="10" xfId="0" applyNumberFormat="1" applyFill="1" applyBorder="1" applyAlignment="1" applyProtection="1">
      <alignment horizontal="center"/>
      <protection locked="0"/>
    </xf>
    <xf numFmtId="0" fontId="0" fillId="20" borderId="0" xfId="0" applyFont="1" applyFill="1" applyAlignment="1" applyProtection="1">
      <alignment/>
      <protection/>
    </xf>
    <xf numFmtId="0" fontId="0" fillId="20" borderId="0" xfId="0" applyFont="1" applyFill="1" applyBorder="1" applyAlignment="1" applyProtection="1">
      <alignment horizontal="left" vertical="center"/>
      <protection/>
    </xf>
    <xf numFmtId="49" fontId="0" fillId="20" borderId="0" xfId="0" applyNumberFormat="1" applyFont="1" applyFill="1" applyBorder="1" applyAlignment="1" applyProtection="1">
      <alignment horizontal="left" vertical="center"/>
      <protection/>
    </xf>
    <xf numFmtId="49" fontId="0" fillId="20" borderId="0" xfId="0" applyNumberFormat="1" applyFill="1" applyBorder="1" applyAlignment="1" applyProtection="1">
      <alignment horizontal="left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" fontId="9" fillId="20" borderId="0" xfId="0" applyNumberFormat="1" applyFont="1" applyFill="1" applyAlignment="1" applyProtection="1">
      <alignment/>
      <protection/>
    </xf>
    <xf numFmtId="1" fontId="9" fillId="20" borderId="0" xfId="0" applyNumberFormat="1" applyFont="1" applyFill="1" applyBorder="1" applyAlignment="1" applyProtection="1">
      <alignment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 horizontal="center"/>
      <protection/>
    </xf>
    <xf numFmtId="0" fontId="0" fillId="20" borderId="0" xfId="0" applyFont="1" applyFill="1" applyBorder="1" applyAlignment="1" applyProtection="1">
      <alignment/>
      <protection/>
    </xf>
    <xf numFmtId="0" fontId="0" fillId="20" borderId="0" xfId="0" applyFill="1" applyAlignment="1">
      <alignment vertical="top" wrapText="1"/>
    </xf>
    <xf numFmtId="0" fontId="0" fillId="20" borderId="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0" fillId="20" borderId="14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/>
      <protection/>
    </xf>
    <xf numFmtId="0" fontId="0" fillId="20" borderId="16" xfId="0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20" borderId="16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Alignment="1" applyProtection="1">
      <alignment/>
      <protection/>
    </xf>
    <xf numFmtId="1" fontId="0" fillId="20" borderId="17" xfId="0" applyNumberFormat="1" applyFont="1" applyFill="1" applyBorder="1" applyAlignment="1" applyProtection="1">
      <alignment horizontal="center" vertical="center"/>
      <protection/>
    </xf>
    <xf numFmtId="1" fontId="0" fillId="20" borderId="0" xfId="0" applyNumberFormat="1" applyFont="1" applyFill="1" applyBorder="1" applyAlignment="1" applyProtection="1">
      <alignment horizontal="center" vertical="center"/>
      <protection/>
    </xf>
    <xf numFmtId="1" fontId="0" fillId="20" borderId="18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20" borderId="0" xfId="0" applyFont="1" applyFill="1" applyAlignment="1" applyProtection="1">
      <alignment horizontal="right" vertical="top"/>
      <protection/>
    </xf>
    <xf numFmtId="0" fontId="3" fillId="20" borderId="0" xfId="0" applyFont="1" applyFill="1" applyAlignment="1" applyProtection="1">
      <alignment horizontal="right" vertical="center"/>
      <protection/>
    </xf>
    <xf numFmtId="174" fontId="2" fillId="0" borderId="2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Alignment="1">
      <alignment/>
    </xf>
    <xf numFmtId="173" fontId="0" fillId="0" borderId="0" xfId="0" applyNumberFormat="1" applyAlignment="1">
      <alignment/>
    </xf>
    <xf numFmtId="49" fontId="9" fillId="20" borderId="0" xfId="0" applyNumberFormat="1" applyFont="1" applyFill="1" applyAlignment="1" applyProtection="1">
      <alignment/>
      <protection/>
    </xf>
    <xf numFmtId="49" fontId="9" fillId="20" borderId="0" xfId="0" applyNumberFormat="1" applyFont="1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9" fillId="20" borderId="0" xfId="0" applyFont="1" applyFill="1" applyAlignment="1" applyProtection="1">
      <alignment/>
      <protection/>
    </xf>
    <xf numFmtId="49" fontId="0" fillId="0" borderId="0" xfId="0" applyNumberFormat="1" applyAlignment="1">
      <alignment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1" fillId="20" borderId="0" xfId="0" applyFont="1" applyFill="1" applyAlignment="1">
      <alignment wrapText="1"/>
    </xf>
    <xf numFmtId="0" fontId="13" fillId="20" borderId="12" xfId="0" applyFont="1" applyFill="1" applyBorder="1" applyAlignment="1">
      <alignment wrapText="1"/>
    </xf>
    <xf numFmtId="0" fontId="12" fillId="2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2" fillId="20" borderId="0" xfId="0" applyFont="1" applyFill="1" applyAlignment="1">
      <alignment horizontal="center"/>
    </xf>
    <xf numFmtId="0" fontId="0" fillId="0" borderId="0" xfId="0" applyAlignment="1">
      <alignment horizontal="center"/>
    </xf>
    <xf numFmtId="177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20" borderId="20" xfId="0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20" borderId="20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20" borderId="22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49" fontId="0" fillId="20" borderId="0" xfId="0" applyNumberForma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49" fontId="0" fillId="20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49" fontId="0" fillId="0" borderId="20" xfId="0" applyNumberFormat="1" applyFill="1" applyBorder="1" applyAlignment="1" applyProtection="1">
      <alignment horizontal="left" vertical="top" wrapText="1"/>
      <protection locked="0"/>
    </xf>
    <xf numFmtId="49" fontId="0" fillId="0" borderId="22" xfId="0" applyNumberFormat="1" applyFill="1" applyBorder="1" applyAlignment="1" applyProtection="1">
      <alignment horizontal="left" vertical="top" wrapText="1"/>
      <protection locked="0"/>
    </xf>
    <xf numFmtId="49" fontId="0" fillId="0" borderId="21" xfId="0" applyNumberFormat="1" applyFill="1" applyBorder="1" applyAlignment="1" applyProtection="1">
      <alignment horizontal="left" vertical="top" wrapText="1"/>
      <protection locked="0"/>
    </xf>
    <xf numFmtId="0" fontId="0" fillId="20" borderId="20" xfId="0" applyFont="1" applyFill="1" applyBorder="1" applyAlignment="1" applyProtection="1">
      <alignment horizontal="left" vertical="center"/>
      <protection/>
    </xf>
    <xf numFmtId="0" fontId="0" fillId="20" borderId="21" xfId="0" applyFill="1" applyBorder="1" applyAlignment="1" applyProtection="1">
      <alignment vertical="center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6" fillId="20" borderId="0" xfId="0" applyFont="1" applyFill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1" fillId="20" borderId="18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2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20" borderId="17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1" fontId="0" fillId="0" borderId="21" xfId="0" applyNumberForma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Fill="1" applyBorder="1" applyAlignment="1" applyProtection="1">
      <alignment horizontal="left" vertical="center"/>
      <protection locked="0"/>
    </xf>
    <xf numFmtId="49" fontId="0" fillId="0" borderId="13" xfId="0" applyNumberFormat="1" applyFill="1" applyBorder="1" applyAlignment="1" applyProtection="1">
      <alignment horizontal="left" vertical="center"/>
      <protection locked="0"/>
    </xf>
    <xf numFmtId="0" fontId="0" fillId="20" borderId="0" xfId="0" applyFont="1" applyFill="1" applyAlignment="1" applyProtection="1">
      <alignment wrapText="1"/>
      <protection/>
    </xf>
    <xf numFmtId="177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49" fontId="0" fillId="0" borderId="21" xfId="0" applyNumberFormat="1" applyFill="1" applyBorder="1" applyAlignment="1" applyProtection="1">
      <alignment/>
      <protection locked="0"/>
    </xf>
    <xf numFmtId="0" fontId="0" fillId="20" borderId="20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Q57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23.00390625" style="2" customWidth="1"/>
    <col min="2" max="2" width="12.875" style="2" customWidth="1"/>
    <col min="3" max="4" width="5.625" style="2" customWidth="1"/>
    <col min="5" max="5" width="6.125" style="2" customWidth="1"/>
    <col min="6" max="16" width="5.625" style="2" customWidth="1"/>
    <col min="17" max="17" width="6.75390625" style="2" customWidth="1"/>
    <col min="18" max="16384" width="9.00390625" style="2" customWidth="1"/>
  </cols>
  <sheetData>
    <row r="1" spans="1:17" ht="15">
      <c r="A1" s="74" t="str">
        <f>"ProtC-3"&amp;IF($B$7="",""," "&amp;TEXT($B$7,"00000"))&amp;".xls"</f>
        <v>ProtC-3.xls</v>
      </c>
      <c r="B1" s="70" t="s">
        <v>103</v>
      </c>
      <c r="Q1" s="65" t="s">
        <v>45</v>
      </c>
    </row>
    <row r="2" spans="1:17" ht="30" customHeight="1">
      <c r="A2" s="78" t="s">
        <v>91</v>
      </c>
      <c r="B2" s="78"/>
      <c r="C2" s="82" t="s">
        <v>43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27" customHeight="1">
      <c r="A3" s="79" t="s">
        <v>44</v>
      </c>
      <c r="B3" s="79"/>
      <c r="C3" s="80" t="s">
        <v>90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5" spans="1:13" ht="24.75">
      <c r="A5" s="108" t="s">
        <v>104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25"/>
    </row>
    <row r="6" spans="1:16" s="4" customFormat="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M6" s="91" t="s">
        <v>46</v>
      </c>
      <c r="N6" s="92"/>
      <c r="O6" s="92"/>
      <c r="P6" s="92"/>
    </row>
    <row r="7" spans="1:16" s="4" customFormat="1" ht="25.5" customHeight="1">
      <c r="A7" s="66" t="s">
        <v>1</v>
      </c>
      <c r="B7" s="67"/>
      <c r="C7" s="110" t="str">
        <f>IF(ISBLANK(B7),"Обязательный номер","")</f>
        <v>Обязательный номер</v>
      </c>
      <c r="D7" s="111">
        <f>IF(ISBLANK(C7),"Обязательный номер","")</f>
      </c>
      <c r="E7" s="111">
        <f>IF(ISBLANK(D7),"Обязательный номер","")</f>
      </c>
      <c r="F7" s="16"/>
      <c r="G7" s="14" t="s">
        <v>2</v>
      </c>
      <c r="H7" s="15"/>
      <c r="I7" s="10" t="str">
        <f>IF(ISBLANK(H7),"Обязательный номер","")</f>
        <v>Обязательный номер</v>
      </c>
      <c r="M7" s="92"/>
      <c r="N7" s="92"/>
      <c r="O7" s="92"/>
      <c r="P7" s="92"/>
    </row>
    <row r="8" spans="2:16" s="4" customFormat="1" ht="12.75" customHeight="1">
      <c r="B8" s="27">
        <f>IF(AND(OR(B7&lt;1,B7&gt;32767),NOT(ISBLANK(B7))),"Ошибка","")</f>
      </c>
      <c r="C8" s="1"/>
      <c r="D8" s="1"/>
      <c r="E8" s="1"/>
      <c r="F8" s="6"/>
      <c r="G8" s="112">
        <f>IF(AND(OR(H7&lt;1,H7&gt;99),NOT(ISBLANK(H7))),"Ошибка","")</f>
      </c>
      <c r="H8" s="113"/>
      <c r="I8" s="113"/>
      <c r="M8" s="92"/>
      <c r="N8" s="92"/>
      <c r="O8" s="92"/>
      <c r="P8" s="92"/>
    </row>
    <row r="9" spans="1:15" s="4" customFormat="1" ht="12.75" customHeight="1">
      <c r="A9" s="4" t="s">
        <v>75</v>
      </c>
      <c r="B9" s="1"/>
      <c r="C9" s="61"/>
      <c r="D9" s="62" t="s">
        <v>39</v>
      </c>
      <c r="E9" s="60"/>
      <c r="F9" s="63"/>
      <c r="G9" s="13" t="s">
        <v>40</v>
      </c>
      <c r="H9" s="1"/>
      <c r="L9" s="45"/>
      <c r="M9" s="45"/>
      <c r="N9" s="45"/>
      <c r="O9" s="45"/>
    </row>
    <row r="10" spans="1:16" s="4" customFormat="1" ht="12.75" customHeight="1">
      <c r="A10" s="40"/>
      <c r="B10" s="41"/>
      <c r="C10" s="42"/>
      <c r="D10" s="42"/>
      <c r="E10" s="42"/>
      <c r="F10" s="43"/>
      <c r="G10" s="39"/>
      <c r="H10" s="46"/>
      <c r="I10" s="46"/>
      <c r="J10" s="44"/>
      <c r="M10" s="45"/>
      <c r="N10" s="45"/>
      <c r="O10" s="45"/>
      <c r="P10" s="45"/>
    </row>
    <row r="11" spans="1:15" s="21" customFormat="1" ht="15" customHeight="1">
      <c r="A11" s="104" t="s">
        <v>12</v>
      </c>
      <c r="B11" s="105"/>
      <c r="C11" s="85" t="s">
        <v>13</v>
      </c>
      <c r="D11" s="88"/>
      <c r="E11" s="88"/>
      <c r="F11" s="86"/>
      <c r="G11" s="87" t="s">
        <v>23</v>
      </c>
      <c r="H11" s="88"/>
      <c r="I11" s="88"/>
      <c r="J11" s="88"/>
      <c r="K11" s="88"/>
      <c r="L11" s="88"/>
      <c r="M11" s="88"/>
      <c r="N11" s="88"/>
      <c r="O11" s="86"/>
    </row>
    <row r="12" spans="1:15" s="21" customFormat="1" ht="30" customHeight="1">
      <c r="A12" s="106"/>
      <c r="B12" s="107"/>
      <c r="C12" s="85" t="s">
        <v>21</v>
      </c>
      <c r="D12" s="86"/>
      <c r="E12" s="85" t="s">
        <v>79</v>
      </c>
      <c r="F12" s="86"/>
      <c r="G12" s="87" t="s">
        <v>24</v>
      </c>
      <c r="H12" s="89"/>
      <c r="I12" s="90"/>
      <c r="J12" s="87" t="s">
        <v>25</v>
      </c>
      <c r="K12" s="89"/>
      <c r="L12" s="90"/>
      <c r="M12" s="87" t="s">
        <v>26</v>
      </c>
      <c r="N12" s="89"/>
      <c r="O12" s="90"/>
    </row>
    <row r="13" spans="1:15" s="4" customFormat="1" ht="18">
      <c r="A13" s="102" t="s">
        <v>5</v>
      </c>
      <c r="B13" s="103"/>
      <c r="C13" s="84"/>
      <c r="D13" s="77"/>
      <c r="E13" s="76"/>
      <c r="F13" s="77"/>
      <c r="G13" s="114" t="s">
        <v>83</v>
      </c>
      <c r="H13" s="115"/>
      <c r="I13" s="116"/>
      <c r="J13" s="114" t="s">
        <v>82</v>
      </c>
      <c r="K13" s="115"/>
      <c r="L13" s="116"/>
      <c r="M13" s="21"/>
      <c r="O13" s="47"/>
    </row>
    <row r="14" spans="1:15" s="4" customFormat="1" ht="18">
      <c r="A14" s="102" t="s">
        <v>6</v>
      </c>
      <c r="B14" s="103"/>
      <c r="C14" s="84"/>
      <c r="D14" s="77"/>
      <c r="E14" s="76"/>
      <c r="F14" s="77"/>
      <c r="G14" s="117"/>
      <c r="H14" s="118"/>
      <c r="I14" s="119"/>
      <c r="J14" s="117"/>
      <c r="K14" s="118"/>
      <c r="L14" s="119"/>
      <c r="M14" s="21" t="s">
        <v>27</v>
      </c>
      <c r="O14" s="50"/>
    </row>
    <row r="15" spans="1:15" s="4" customFormat="1" ht="18">
      <c r="A15" s="102" t="s">
        <v>7</v>
      </c>
      <c r="B15" s="103"/>
      <c r="C15" s="84"/>
      <c r="D15" s="77"/>
      <c r="E15" s="76"/>
      <c r="F15" s="77"/>
      <c r="G15" s="117"/>
      <c r="H15" s="118"/>
      <c r="I15" s="119"/>
      <c r="J15" s="117"/>
      <c r="K15" s="118"/>
      <c r="L15" s="119"/>
      <c r="M15" s="21" t="s">
        <v>29</v>
      </c>
      <c r="O15" s="28"/>
    </row>
    <row r="16" spans="1:15" s="4" customFormat="1" ht="18">
      <c r="A16" s="102" t="s">
        <v>80</v>
      </c>
      <c r="B16" s="103"/>
      <c r="C16" s="84"/>
      <c r="D16" s="77"/>
      <c r="E16" s="76"/>
      <c r="F16" s="77"/>
      <c r="G16" s="117"/>
      <c r="H16" s="118"/>
      <c r="I16" s="119"/>
      <c r="J16" s="117"/>
      <c r="K16" s="118"/>
      <c r="L16" s="119"/>
      <c r="M16" s="21" t="s">
        <v>28</v>
      </c>
      <c r="O16" s="48"/>
    </row>
    <row r="17" spans="1:15" s="4" customFormat="1" ht="18">
      <c r="A17" s="102" t="s">
        <v>8</v>
      </c>
      <c r="B17" s="103"/>
      <c r="C17" s="84"/>
      <c r="D17" s="77"/>
      <c r="E17" s="76"/>
      <c r="F17" s="77"/>
      <c r="H17" s="51"/>
      <c r="I17" s="48"/>
      <c r="J17" s="21"/>
      <c r="K17" s="51"/>
      <c r="L17" s="48"/>
      <c r="M17" s="21" t="s">
        <v>30</v>
      </c>
      <c r="O17" s="29"/>
    </row>
    <row r="18" spans="1:15" s="4" customFormat="1" ht="18">
      <c r="A18" s="102" t="s">
        <v>81</v>
      </c>
      <c r="B18" s="103"/>
      <c r="C18" s="84"/>
      <c r="D18" s="77"/>
      <c r="E18" s="76"/>
      <c r="F18" s="77"/>
      <c r="I18" s="48"/>
      <c r="J18" s="21"/>
      <c r="L18" s="48"/>
      <c r="M18" s="21" t="s">
        <v>76</v>
      </c>
      <c r="O18" s="48"/>
    </row>
    <row r="19" spans="1:15" s="4" customFormat="1" ht="18">
      <c r="A19" s="102" t="s">
        <v>9</v>
      </c>
      <c r="B19" s="103"/>
      <c r="C19" s="84"/>
      <c r="D19" s="126"/>
      <c r="E19" s="76"/>
      <c r="F19" s="77"/>
      <c r="I19" s="48"/>
      <c r="J19" s="21"/>
      <c r="L19" s="48"/>
      <c r="M19" s="72" t="s">
        <v>77</v>
      </c>
      <c r="O19" s="48"/>
    </row>
    <row r="20" spans="1:15" s="4" customFormat="1" ht="18">
      <c r="A20" s="102" t="s">
        <v>10</v>
      </c>
      <c r="B20" s="103"/>
      <c r="C20" s="84"/>
      <c r="D20" s="126"/>
      <c r="E20" s="76"/>
      <c r="F20" s="77"/>
      <c r="G20" s="49"/>
      <c r="H20" s="40"/>
      <c r="I20" s="50"/>
      <c r="J20" s="40"/>
      <c r="K20" s="40"/>
      <c r="L20" s="50"/>
      <c r="M20" s="53"/>
      <c r="N20" s="40"/>
      <c r="O20" s="52">
        <f>IF(AND(O15&lt;&gt;"",O17&lt;&gt;""),"все",IF(O15&lt;&gt;"","морф",IF(O17&lt;&gt;"","экспр","")))</f>
      </c>
    </row>
    <row r="21" spans="1:15" s="4" customFormat="1" ht="12.75">
      <c r="A21" s="130" t="s">
        <v>22</v>
      </c>
      <c r="B21" s="131"/>
      <c r="C21" s="131"/>
      <c r="D21" s="132"/>
      <c r="E21" s="56"/>
      <c r="F21" s="54"/>
      <c r="G21" s="55"/>
      <c r="H21" s="55"/>
      <c r="I21" s="55"/>
      <c r="J21" s="55"/>
      <c r="K21" s="55"/>
      <c r="L21" s="55"/>
      <c r="M21" s="55"/>
      <c r="N21" s="55"/>
      <c r="O21" s="55"/>
    </row>
    <row r="22" spans="1:15" s="4" customFormat="1" ht="18">
      <c r="A22" s="102" t="s">
        <v>11</v>
      </c>
      <c r="B22" s="103"/>
      <c r="C22" s="84"/>
      <c r="D22" s="126"/>
      <c r="E22" s="58" t="s">
        <v>32</v>
      </c>
      <c r="F22" s="57"/>
      <c r="G22" s="55"/>
      <c r="H22" s="55"/>
      <c r="I22" s="55"/>
      <c r="J22" s="55"/>
      <c r="K22" s="55"/>
      <c r="L22" s="55"/>
      <c r="M22" s="55"/>
      <c r="N22" s="55"/>
      <c r="O22" s="55"/>
    </row>
    <row r="23" spans="1:15" s="4" customFormat="1" ht="18">
      <c r="A23" s="102" t="s">
        <v>19</v>
      </c>
      <c r="B23" s="103"/>
      <c r="C23" s="84"/>
      <c r="D23" s="126"/>
      <c r="E23" s="58" t="s">
        <v>33</v>
      </c>
      <c r="F23" s="57"/>
      <c r="G23" s="55"/>
      <c r="H23" s="55"/>
      <c r="I23" s="55"/>
      <c r="J23" s="55"/>
      <c r="K23" s="55"/>
      <c r="L23" s="55"/>
      <c r="M23" s="51"/>
      <c r="N23" s="55"/>
      <c r="O23" s="55"/>
    </row>
    <row r="24" spans="1:8" s="4" customFormat="1" ht="12.75" customHeight="1">
      <c r="A24" s="4" t="s">
        <v>31</v>
      </c>
      <c r="B24" s="3"/>
      <c r="C24" s="1"/>
      <c r="D24" s="1"/>
      <c r="E24" s="17"/>
      <c r="F24" s="19"/>
      <c r="G24" s="3"/>
      <c r="H24" s="18"/>
    </row>
    <row r="25" spans="2:8" s="4" customFormat="1" ht="12.75" customHeight="1">
      <c r="B25" s="3"/>
      <c r="C25" s="1"/>
      <c r="D25" s="1"/>
      <c r="E25" s="17"/>
      <c r="F25" s="19"/>
      <c r="G25" s="3"/>
      <c r="H25" s="18"/>
    </row>
    <row r="26" spans="1:9" s="4" customFormat="1" ht="12.75" customHeight="1">
      <c r="A26" s="4" t="s">
        <v>14</v>
      </c>
      <c r="D26" s="3"/>
      <c r="E26" s="1"/>
      <c r="F26" s="1"/>
      <c r="G26" s="120"/>
      <c r="H26" s="121"/>
      <c r="I26" s="23"/>
    </row>
    <row r="27" spans="1:7" s="4" customFormat="1" ht="12.75" customHeight="1">
      <c r="A27" s="4" t="s">
        <v>89</v>
      </c>
      <c r="D27" s="3"/>
      <c r="E27" s="1"/>
      <c r="F27" s="73"/>
      <c r="G27" s="23"/>
    </row>
    <row r="28" spans="1:8" s="4" customFormat="1" ht="12.75" customHeight="1">
      <c r="A28" s="4" t="s">
        <v>92</v>
      </c>
      <c r="B28" s="4" t="s">
        <v>95</v>
      </c>
      <c r="D28" s="3" t="s">
        <v>98</v>
      </c>
      <c r="E28" s="1"/>
      <c r="G28" s="23"/>
      <c r="H28" s="4" t="s">
        <v>101</v>
      </c>
    </row>
    <row r="29" spans="1:8" s="4" customFormat="1" ht="12.75" customHeight="1">
      <c r="A29" s="4" t="s">
        <v>93</v>
      </c>
      <c r="B29" s="4" t="s">
        <v>96</v>
      </c>
      <c r="D29" s="3" t="s">
        <v>99</v>
      </c>
      <c r="E29" s="1"/>
      <c r="G29" s="23"/>
      <c r="H29" s="4" t="s">
        <v>102</v>
      </c>
    </row>
    <row r="30" spans="1:7" s="4" customFormat="1" ht="12.75" customHeight="1">
      <c r="A30" s="4" t="s">
        <v>94</v>
      </c>
      <c r="B30" s="4" t="s">
        <v>97</v>
      </c>
      <c r="D30" s="3" t="s">
        <v>100</v>
      </c>
      <c r="E30" s="1"/>
      <c r="G30" s="23"/>
    </row>
    <row r="31" spans="1:12" s="4" customFormat="1" ht="12.75" customHeight="1">
      <c r="A31" s="4" t="s">
        <v>15</v>
      </c>
      <c r="D31" s="3"/>
      <c r="E31" s="1"/>
      <c r="F31" s="24"/>
      <c r="G31" s="24"/>
      <c r="H31" s="122"/>
      <c r="I31" s="123"/>
      <c r="J31" s="123"/>
      <c r="K31" s="123"/>
      <c r="L31" s="124"/>
    </row>
    <row r="32" spans="1:12" s="4" customFormat="1" ht="12.75" customHeight="1">
      <c r="A32" s="4" t="s">
        <v>41</v>
      </c>
      <c r="B32" s="127"/>
      <c r="C32" s="128"/>
      <c r="D32" s="128"/>
      <c r="E32" s="128"/>
      <c r="F32" s="128"/>
      <c r="G32" s="128"/>
      <c r="H32" s="128"/>
      <c r="I32" s="128"/>
      <c r="J32" s="128"/>
      <c r="K32" s="128"/>
      <c r="L32" s="129"/>
    </row>
    <row r="33" spans="1:12" s="4" customFormat="1" ht="12.75" customHeight="1">
      <c r="A33" s="4" t="s">
        <v>42</v>
      </c>
      <c r="B33" s="127"/>
      <c r="C33" s="128"/>
      <c r="D33" s="128"/>
      <c r="E33" s="128"/>
      <c r="F33" s="128"/>
      <c r="G33" s="128"/>
      <c r="H33" s="128"/>
      <c r="I33" s="128"/>
      <c r="J33" s="128"/>
      <c r="K33" s="128"/>
      <c r="L33" s="129"/>
    </row>
    <row r="34" spans="1:9" s="4" customFormat="1" ht="12.75" customHeight="1">
      <c r="A34" s="4" t="s">
        <v>16</v>
      </c>
      <c r="C34" s="3"/>
      <c r="D34" s="1"/>
      <c r="E34" s="1"/>
      <c r="F34" s="17"/>
      <c r="G34" s="19"/>
      <c r="H34" s="64"/>
      <c r="I34" s="18"/>
    </row>
    <row r="35" spans="1:12" s="4" customFormat="1" ht="12.75" customHeight="1">
      <c r="A35" s="4" t="s">
        <v>35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9" s="4" customFormat="1" ht="12.75" customHeight="1">
      <c r="A36" s="4" t="s">
        <v>34</v>
      </c>
      <c r="B36" s="34"/>
      <c r="C36" s="35"/>
      <c r="D36" s="35"/>
      <c r="E36" s="36"/>
      <c r="F36" s="35"/>
      <c r="G36" s="35"/>
      <c r="H36" s="35"/>
      <c r="I36" s="35"/>
    </row>
    <row r="37" spans="1:11" s="4" customFormat="1" ht="12.75" customHeight="1">
      <c r="A37" s="4" t="s">
        <v>37</v>
      </c>
      <c r="B37" s="3"/>
      <c r="C37" s="1"/>
      <c r="D37" s="1"/>
      <c r="E37" s="17"/>
      <c r="F37" s="19"/>
      <c r="G37" s="3"/>
      <c r="H37" s="18"/>
      <c r="K37" s="59"/>
    </row>
    <row r="38" spans="2:8" s="4" customFormat="1" ht="12.75" customHeight="1">
      <c r="B38" s="3"/>
      <c r="C38" s="1"/>
      <c r="D38" s="1"/>
      <c r="E38" s="17"/>
      <c r="F38" s="19"/>
      <c r="G38" s="3"/>
      <c r="H38" s="18"/>
    </row>
    <row r="39" spans="1:8" ht="25.5" customHeight="1">
      <c r="A39" s="125" t="s">
        <v>17</v>
      </c>
      <c r="B39" s="94"/>
      <c r="C39" s="94"/>
      <c r="D39" s="95"/>
      <c r="E39" s="11"/>
      <c r="F39" s="5">
        <f>IF(OR(E39=1,E39=2,ISBLANK(E39)),"","Ошибка")</f>
      </c>
      <c r="H39" s="5"/>
    </row>
    <row r="40" spans="1:11" ht="12.75">
      <c r="A40" s="8"/>
      <c r="B40" s="8"/>
      <c r="C40" s="8"/>
      <c r="D40" s="8"/>
      <c r="E40" s="8"/>
      <c r="F40" s="8"/>
      <c r="G40" s="8"/>
      <c r="H40" s="12"/>
      <c r="I40" s="5"/>
      <c r="K40" s="5"/>
    </row>
    <row r="41" spans="1:14" ht="25.5" customHeight="1">
      <c r="A41" s="93" t="s">
        <v>20</v>
      </c>
      <c r="B41" s="94"/>
      <c r="C41" s="94"/>
      <c r="D41" s="95"/>
      <c r="E41" s="99"/>
      <c r="F41" s="100"/>
      <c r="G41" s="100"/>
      <c r="H41" s="100"/>
      <c r="I41" s="100"/>
      <c r="J41" s="100"/>
      <c r="K41" s="100"/>
      <c r="L41" s="100"/>
      <c r="M41" s="100"/>
      <c r="N41" s="101"/>
    </row>
    <row r="42" spans="1:12" ht="12.75">
      <c r="A42" s="8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4" ht="25.5" customHeight="1">
      <c r="A43" s="96" t="s">
        <v>18</v>
      </c>
      <c r="B43" s="97"/>
      <c r="C43" s="97"/>
      <c r="D43" s="98"/>
      <c r="E43" s="99"/>
      <c r="F43" s="100"/>
      <c r="G43" s="100"/>
      <c r="H43" s="100"/>
      <c r="I43" s="100"/>
      <c r="J43" s="100"/>
      <c r="K43" s="100"/>
      <c r="L43" s="100"/>
      <c r="M43" s="100"/>
      <c r="N43" s="101"/>
    </row>
    <row r="44" spans="1:12" ht="12.75">
      <c r="A44" s="8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6" ht="12.75">
      <c r="A45" s="13" t="s">
        <v>0</v>
      </c>
      <c r="B45" s="31"/>
      <c r="C45" s="7">
        <f>IF(OR(AND(B45&gt;=DATEVALUE("15.02.2019"),B45&lt;=DATEVALUE("31.01.2020")),ISBLANK(B45)),"","Ошибка")</f>
      </c>
      <c r="F45" s="30"/>
    </row>
    <row r="46" spans="1:17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2.75">
      <c r="A47" s="37">
        <v>1</v>
      </c>
      <c r="B47" s="70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12.75">
      <c r="A48" s="37">
        <v>2</v>
      </c>
      <c r="B48" s="70" t="s">
        <v>78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8">
        <v>3</v>
      </c>
      <c r="B49" s="70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8">
        <v>4</v>
      </c>
      <c r="B50" s="7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8">
        <v>5</v>
      </c>
      <c r="B51" s="71"/>
      <c r="C51" s="33"/>
      <c r="D51" s="33"/>
      <c r="E51" s="33"/>
      <c r="F51" s="33"/>
      <c r="G51" s="33"/>
      <c r="H51" s="33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7">
        <v>8</v>
      </c>
      <c r="B52" s="71"/>
      <c r="C52" s="33"/>
      <c r="D52" s="33"/>
      <c r="E52" s="33"/>
      <c r="F52" s="33"/>
      <c r="G52" s="33"/>
      <c r="H52" s="33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7">
        <v>11</v>
      </c>
      <c r="B53" s="71"/>
      <c r="C53" s="33"/>
      <c r="D53" s="33"/>
      <c r="E53" s="33"/>
      <c r="F53" s="33"/>
      <c r="G53" s="33"/>
      <c r="H53" s="33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7">
        <v>12</v>
      </c>
      <c r="B54" s="7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7">
        <v>13</v>
      </c>
      <c r="B55" s="7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2.75">
      <c r="A56" s="37">
        <v>14</v>
      </c>
      <c r="B56" s="70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2.75">
      <c r="A57" s="37">
        <v>99</v>
      </c>
      <c r="B57" s="70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</sheetData>
  <sheetProtection password="C74F" sheet="1" objects="1" scenarios="1" selectLockedCells="1"/>
  <mergeCells count="56">
    <mergeCell ref="A21:D21"/>
    <mergeCell ref="C19:D19"/>
    <mergeCell ref="C20:D20"/>
    <mergeCell ref="C16:D16"/>
    <mergeCell ref="C17:D17"/>
    <mergeCell ref="A16:B16"/>
    <mergeCell ref="A18:B18"/>
    <mergeCell ref="E19:F19"/>
    <mergeCell ref="E20:F20"/>
    <mergeCell ref="C18:D18"/>
    <mergeCell ref="E18:F18"/>
    <mergeCell ref="G26:H26"/>
    <mergeCell ref="H31:L31"/>
    <mergeCell ref="A39:D39"/>
    <mergeCell ref="A22:B22"/>
    <mergeCell ref="A23:B23"/>
    <mergeCell ref="C22:D22"/>
    <mergeCell ref="C23:D23"/>
    <mergeCell ref="B32:L32"/>
    <mergeCell ref="B33:L33"/>
    <mergeCell ref="A13:B13"/>
    <mergeCell ref="A14:B14"/>
    <mergeCell ref="A5:L5"/>
    <mergeCell ref="C7:E7"/>
    <mergeCell ref="G8:I8"/>
    <mergeCell ref="C13:D13"/>
    <mergeCell ref="C14:D14"/>
    <mergeCell ref="J13:L16"/>
    <mergeCell ref="G13:I16"/>
    <mergeCell ref="C11:F11"/>
    <mergeCell ref="M6:P8"/>
    <mergeCell ref="A41:D41"/>
    <mergeCell ref="A43:D43"/>
    <mergeCell ref="E43:N43"/>
    <mergeCell ref="E41:N41"/>
    <mergeCell ref="A15:B15"/>
    <mergeCell ref="A17:B17"/>
    <mergeCell ref="A19:B19"/>
    <mergeCell ref="A20:B20"/>
    <mergeCell ref="A11:B12"/>
    <mergeCell ref="C12:D12"/>
    <mergeCell ref="E12:F12"/>
    <mergeCell ref="G11:O11"/>
    <mergeCell ref="G12:I12"/>
    <mergeCell ref="J12:L12"/>
    <mergeCell ref="M12:O12"/>
    <mergeCell ref="E17:F17"/>
    <mergeCell ref="E16:F16"/>
    <mergeCell ref="A2:B2"/>
    <mergeCell ref="A3:B3"/>
    <mergeCell ref="C3:Q3"/>
    <mergeCell ref="C2:Q2"/>
    <mergeCell ref="C15:D15"/>
    <mergeCell ref="E13:F13"/>
    <mergeCell ref="E14:F14"/>
    <mergeCell ref="E15:F15"/>
  </mergeCells>
  <conditionalFormatting sqref="E39 H40">
    <cfRule type="expression" priority="1" dxfId="0" stopIfTrue="1">
      <formula>NOT(OR(E39=1,E39=2,ISBLANK(E39)))</formula>
    </cfRule>
  </conditionalFormatting>
  <conditionalFormatting sqref="G7">
    <cfRule type="expression" priority="2" dxfId="0" stopIfTrue="1">
      <formula>OR(#REF!&lt;&gt;"",#REF!&lt;&gt;"")</formula>
    </cfRule>
  </conditionalFormatting>
  <conditionalFormatting sqref="B7">
    <cfRule type="cellIs" priority="3" dxfId="0" operator="notBetween" stopIfTrue="1">
      <formula>1</formula>
      <formula>32767</formula>
    </cfRule>
  </conditionalFormatting>
  <conditionalFormatting sqref="H7">
    <cfRule type="cellIs" priority="4" dxfId="0" operator="notBetween" stopIfTrue="1">
      <formula>1</formula>
      <formula>99</formula>
    </cfRule>
  </conditionalFormatting>
  <dataValidations count="17">
    <dataValidation type="whole" allowBlank="1" showInputMessage="1" showErrorMessage="1" errorTitle="Код региона" error="Число должно быть в пределах от 1 до 99" sqref="H7">
      <formula1>1</formula1>
      <formula2>99</formula2>
    </dataValidation>
    <dataValidation type="whole" allowBlank="1" showInputMessage="1" showErrorMessage="1" errorTitle="Номер лаборатории" error="Должно быть указано целое число в пределах от 1 до 32767" sqref="B7">
      <formula1>1</formula1>
      <formula2>32767</formula2>
    </dataValidation>
    <dataValidation type="whole" allowBlank="1" showInputMessage="1" showErrorMessage="1" errorTitle="Оценка качества образцов" error="Допускается только 1 или 2" sqref="E39">
      <formula1>1</formula1>
      <formula2>2</formula2>
    </dataValidation>
    <dataValidation type="date" allowBlank="1" showInputMessage="1" showErrorMessage="1" errorTitle="Дата заполнения" error="Дата должна быть в интервале от 15.02.19 до 31.01.20" sqref="B45">
      <formula1>43511</formula1>
      <formula2>43861</formula2>
    </dataValidation>
    <dataValidation type="whole" allowBlank="1" showInputMessage="1" showErrorMessage="1" errorTitle="Раствор для окраски и обесцвеч." error="Допускается целое число от 1 до 4" sqref="H34">
      <formula1>1</formula1>
      <formula2>4</formula2>
    </dataValidation>
    <dataValidation type="whole" allowBlank="1" showInputMessage="1" showErrorMessage="1" errorTitle="Абсолютный счет" error="Допускается целое число от 0 до 32767" sqref="E13:F20">
      <formula1>0</formula1>
      <formula2>32767</formula2>
    </dataValidation>
    <dataValidation type="decimal" allowBlank="1" showInputMessage="1" showErrorMessage="1" errorTitle="% позитивных клеток" error="Допускается число от 0 до 100%" sqref="C13:D20">
      <formula1>0</formula1>
      <formula2>100</formula2>
    </dataValidation>
    <dataValidation type="whole" allowBlank="1" showInputMessage="1" showErrorMessage="1" errorTitle="Количество событий" error="Допускается число от 0 до 999999" sqref="G26:H26">
      <formula1>0</formula1>
      <formula2>999999</formula2>
    </dataValidation>
    <dataValidation type="whole" allowBlank="1" showInputMessage="1" showErrorMessage="1" errorTitle="Производитель антител" error="Допускается целое число от 1 до 5" sqref="E36">
      <formula1>1</formula1>
      <formula2>5</formula2>
    </dataValidation>
    <dataValidation type="whole" allowBlank="1" showInputMessage="1" showErrorMessage="1" errorTitle="Тип лаборатории" error="Допускается только 1 или 2." sqref="E9">
      <formula1>1</formula1>
      <formula2>2</formula2>
    </dataValidation>
    <dataValidation type="whole" allowBlank="1" showInputMessage="1" showErrorMessage="1" errorTitle="Вид иммунофлуоресценции" error="Допускается только 1 или 2." sqref="H17">
      <formula1>1</formula1>
      <formula2>2</formula2>
    </dataValidation>
    <dataValidation type="whole" allowBlank="1" showInputMessage="1" showErrorMessage="1" errorTitle="Пробоподготовка" error="Допускается только 1, 2 или 3" sqref="M23">
      <formula1>1</formula1>
      <formula2>3</formula2>
    </dataValidation>
    <dataValidation type="whole" allowBlank="1" showInputMessage="1" showErrorMessage="1" errorTitle="Метод подсчета ИКК" error="Допускается только 1 или 2" sqref="K37">
      <formula1>1</formula1>
      <formula2>2</formula2>
    </dataValidation>
    <dataValidation type="decimal" allowBlank="1" showInputMessage="1" showErrorMessage="1" errorTitle="Контрольный признак" error="Допускается число от 0 до 150%" sqref="C22:D23">
      <formula1>0</formula1>
      <formula2>150</formula2>
    </dataValidation>
    <dataValidation type="list" allowBlank="1" showInputMessage="1" showErrorMessage="1" errorTitle="Тип лаборатории" error="Введите латинскую букву &quot;X&quot; или оставьте пустым" sqref="C9 F9">
      <formula1>$B$47:$B$48</formula1>
    </dataValidation>
    <dataValidation type="list" allowBlank="1" showInputMessage="1" showErrorMessage="1" errorTitle="Идентификация пула" error="Введите латинскую букву &quot;X&quot; или оставьте пустым" sqref="O17 O15">
      <formula1>$B$47:$B$48</formula1>
    </dataValidation>
    <dataValidation type="list" allowBlank="1" showInputMessage="1" showErrorMessage="1" errorTitle="Код прибора" error="Недопустимый код прибора" sqref="F27">
      <formula1>$A$47:$A$57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2"/>
  </sheetPr>
  <dimension ref="A1:B3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1.625" style="0" bestFit="1" customWidth="1"/>
    <col min="2" max="2" width="9.375" style="0" customWidth="1"/>
  </cols>
  <sheetData>
    <row r="1" spans="1:2" ht="12.75">
      <c r="A1" t="s">
        <v>74</v>
      </c>
      <c r="B1" s="75" t="str">
        <f>'Лист для заполнения'!$B$1</f>
        <v>319</v>
      </c>
    </row>
    <row r="2" spans="1:2" ht="12.75">
      <c r="A2" s="22" t="s">
        <v>47</v>
      </c>
      <c r="B2" s="22">
        <f>IF('Лист для заполнения'!$B$7="","",'Лист для заполнения'!$B$7)</f>
      </c>
    </row>
    <row r="3" spans="1:2" ht="12.75">
      <c r="A3" s="22" t="s">
        <v>36</v>
      </c>
      <c r="B3" s="26">
        <f>IF(AND('Лист для заполнения'!$C$9&lt;&gt;"",'Лист для заполнения'!$F$9&lt;&gt;""),3,IF('Лист для заполнения'!$C$9&lt;&gt;"",1,IF('Лист для заполнения'!$F$9&lt;&gt;"",2,"")))</f>
      </c>
    </row>
    <row r="4" spans="1:2" ht="12.75">
      <c r="A4" t="s">
        <v>3</v>
      </c>
      <c r="B4" s="26">
        <f>IF('Лист для заполнения'!$H$7="","",'Лист для заполнения'!$H$7)</f>
      </c>
    </row>
    <row r="5" spans="1:2" ht="12.75">
      <c r="A5" t="s">
        <v>48</v>
      </c>
      <c r="B5" s="69">
        <f>IF('Лист для заполнения'!$C$1="","",'Лист для заполнения'!$C$1)</f>
      </c>
    </row>
    <row r="6" spans="1:2" ht="12.75">
      <c r="A6" t="s">
        <v>49</v>
      </c>
      <c r="B6" s="69">
        <f>IF('Лист для заполнения'!$D$1="","",'Лист для заполнения'!$D$1)</f>
      </c>
    </row>
    <row r="7" spans="1:2" ht="12.75">
      <c r="A7" t="s">
        <v>51</v>
      </c>
      <c r="B7" s="68">
        <f>IF('Лист для заполнения'!$C$13="","",'Лист для заполнения'!$C$13)</f>
      </c>
    </row>
    <row r="8" spans="1:2" ht="12.75">
      <c r="A8" t="s">
        <v>50</v>
      </c>
      <c r="B8" s="26">
        <f>IF('Лист для заполнения'!$E$13="","",'Лист для заполнения'!$E$13)</f>
      </c>
    </row>
    <row r="9" spans="1:2" ht="12.75">
      <c r="A9" t="s">
        <v>52</v>
      </c>
      <c r="B9" s="68">
        <f>IF('Лист для заполнения'!$C$14="","",'Лист для заполнения'!$C$14)</f>
      </c>
    </row>
    <row r="10" spans="1:2" ht="12.75">
      <c r="A10" t="s">
        <v>53</v>
      </c>
      <c r="B10" s="26">
        <f>IF('Лист для заполнения'!$E$14="","",'Лист для заполнения'!$E$14)</f>
      </c>
    </row>
    <row r="11" spans="1:2" ht="12.75">
      <c r="A11" t="s">
        <v>54</v>
      </c>
      <c r="B11" s="68">
        <f>IF('Лист для заполнения'!$C$15="","",'Лист для заполнения'!$C$15)</f>
      </c>
    </row>
    <row r="12" spans="1:2" ht="12.75">
      <c r="A12" t="s">
        <v>55</v>
      </c>
      <c r="B12" s="26">
        <f>IF('Лист для заполнения'!$E$15="","",'Лист для заполнения'!$E$15)</f>
      </c>
    </row>
    <row r="13" spans="1:2" ht="12.75">
      <c r="A13" t="s">
        <v>84</v>
      </c>
      <c r="B13" s="68">
        <f>IF('Лист для заполнения'!$C$16="","",'Лист для заполнения'!$C$16)</f>
      </c>
    </row>
    <row r="14" spans="1:2" ht="12.75">
      <c r="A14" t="s">
        <v>85</v>
      </c>
      <c r="B14" s="26">
        <f>IF('Лист для заполнения'!$E$16="","",'Лист для заполнения'!$E$16)</f>
      </c>
    </row>
    <row r="15" spans="1:2" ht="12.75">
      <c r="A15" t="s">
        <v>56</v>
      </c>
      <c r="B15" s="68">
        <f>IF('Лист для заполнения'!$C$17="","",'Лист для заполнения'!$C$17)</f>
      </c>
    </row>
    <row r="16" spans="1:2" ht="12.75">
      <c r="A16" t="s">
        <v>57</v>
      </c>
      <c r="B16" s="26">
        <f>IF('Лист для заполнения'!$E$17="","",'Лист для заполнения'!$E$17)</f>
      </c>
    </row>
    <row r="17" spans="1:2" ht="12.75">
      <c r="A17" t="s">
        <v>86</v>
      </c>
      <c r="B17" s="68">
        <f>IF('Лист для заполнения'!$C$18="","",'Лист для заполнения'!$C$18)</f>
      </c>
    </row>
    <row r="18" spans="1:2" ht="12.75">
      <c r="A18" t="s">
        <v>87</v>
      </c>
      <c r="B18" s="26">
        <f>IF('Лист для заполнения'!$E$18="","",'Лист для заполнения'!$E$18)</f>
      </c>
    </row>
    <row r="19" spans="1:2" ht="12.75">
      <c r="A19" t="s">
        <v>58</v>
      </c>
      <c r="B19" s="68">
        <f>IF('Лист для заполнения'!$C$19="","",'Лист для заполнения'!$C$19)</f>
      </c>
    </row>
    <row r="20" spans="1:2" ht="12.75">
      <c r="A20" t="s">
        <v>59</v>
      </c>
      <c r="B20" s="26">
        <f>IF('Лист для заполнения'!$E$19="","",'Лист для заполнения'!$E$19)</f>
      </c>
    </row>
    <row r="21" spans="1:2" ht="12.75">
      <c r="A21" t="s">
        <v>88</v>
      </c>
      <c r="B21" s="26">
        <f>IF('Лист для заполнения'!$C$20="","",'Лист для заполнения'!$C$20)</f>
      </c>
    </row>
    <row r="22" spans="1:2" ht="12.75">
      <c r="A22" t="s">
        <v>60</v>
      </c>
      <c r="B22" s="26">
        <f>IF('Лист для заполнения'!$E$20="","",'Лист для заполнения'!$E$20)</f>
      </c>
    </row>
    <row r="23" spans="1:2" ht="12.75">
      <c r="A23" t="s">
        <v>61</v>
      </c>
      <c r="B23" s="68">
        <f>IF('Лист для заполнения'!$C$22="","",'Лист для заполнения'!$C$22)</f>
      </c>
    </row>
    <row r="24" spans="1:2" ht="12.75">
      <c r="A24" t="s">
        <v>62</v>
      </c>
      <c r="B24" s="68">
        <f>IF('Лист для заполнения'!$C$23="","",'Лист для заполнения'!$C$23)</f>
      </c>
    </row>
    <row r="25" spans="1:2" ht="12.75">
      <c r="A25" t="s">
        <v>63</v>
      </c>
      <c r="B25" s="26">
        <f>IF('Лист для заполнения'!$H$17="","",'Лист для заполнения'!$H$17)</f>
      </c>
    </row>
    <row r="26" spans="1:2" ht="12.75">
      <c r="A26" t="s">
        <v>25</v>
      </c>
      <c r="B26" s="26">
        <f>IF('Лист для заполнения'!$K$17="","",'Лист для заполнения'!$K$17)</f>
      </c>
    </row>
    <row r="27" spans="1:2" ht="12.75">
      <c r="A27" s="20" t="s">
        <v>64</v>
      </c>
      <c r="B27" s="26">
        <f>IF('Лист для заполнения'!$O$20="морф",1,IF('Лист для заполнения'!$O$20="экспр",2,IF('Лист для заполнения'!$O$20="все",3,"")))</f>
      </c>
    </row>
    <row r="28" spans="1:2" ht="12.75">
      <c r="A28" s="20" t="s">
        <v>65</v>
      </c>
      <c r="B28" s="26">
        <f>IF('Лист для заполнения'!$M$23="","",'Лист для заполнения'!$M$23)</f>
      </c>
    </row>
    <row r="29" spans="1:2" ht="12.75">
      <c r="A29" s="20" t="s">
        <v>66</v>
      </c>
      <c r="B29" s="26">
        <f>IF('Лист для заполнения'!$G$26="","",'Лист для заполнения'!$G$26)</f>
      </c>
    </row>
    <row r="30" spans="1:2" ht="12.75">
      <c r="A30" s="20" t="s">
        <v>4</v>
      </c>
      <c r="B30" s="26">
        <f>IF('Лист для заполнения'!$F$27="","",'Лист для заполнения'!$F$27)</f>
      </c>
    </row>
    <row r="31" spans="1:2" ht="12.75">
      <c r="A31" s="20" t="s">
        <v>71</v>
      </c>
      <c r="B31" s="26">
        <f>IF('Лист для заполнения'!$H$31="","",'Лист для заполнения'!$H$31)</f>
      </c>
    </row>
    <row r="32" spans="1:2" ht="12.75">
      <c r="A32" s="20" t="s">
        <v>72</v>
      </c>
      <c r="B32" s="26">
        <f>IF('Лист для заполнения'!$B$32="","",'Лист для заполнения'!$B$32)</f>
      </c>
    </row>
    <row r="33" spans="1:2" ht="12.75">
      <c r="A33" s="20" t="s">
        <v>73</v>
      </c>
      <c r="B33" s="26">
        <f>IF('Лист для заполнения'!$B$33="","",'Лист для заполнения'!$B$33)</f>
      </c>
    </row>
    <row r="34" spans="1:2" ht="12.75">
      <c r="A34" s="20" t="s">
        <v>70</v>
      </c>
      <c r="B34" s="26">
        <f>IF('Лист для заполнения'!$H$34="","",'Лист для заполнения'!$H$34)</f>
      </c>
    </row>
    <row r="35" spans="1:2" ht="12.75">
      <c r="A35" s="20" t="s">
        <v>69</v>
      </c>
      <c r="B35" s="26">
        <f>IF('Лист для заполнения'!$E$36="","",'Лист для заполнения'!$E$36)</f>
      </c>
    </row>
    <row r="36" spans="1:2" ht="12.75">
      <c r="A36" s="20" t="s">
        <v>38</v>
      </c>
      <c r="B36" s="26">
        <f>IF('Лист для заполнения'!$K$37="","",'Лист для заполнения'!$K$37)</f>
      </c>
    </row>
    <row r="37" spans="1:2" ht="12.75">
      <c r="A37" s="20" t="s">
        <v>67</v>
      </c>
      <c r="B37" s="26">
        <f>IF('Лист для заполнения'!$E$39="","",'Лист для заполнения'!$E$39)</f>
      </c>
    </row>
    <row r="38" spans="1:2" ht="12.75">
      <c r="A38" s="20" t="s">
        <v>68</v>
      </c>
      <c r="B38" s="69">
        <f>IF('Лист для заполнения'!$B$45="","",'Лист для заполнения'!$B$45)</f>
      </c>
    </row>
  </sheetData>
  <sheetProtection password="C74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Заикин</dc:creator>
  <cp:keywords/>
  <dc:description/>
  <cp:lastModifiedBy>EZaikin</cp:lastModifiedBy>
  <cp:lastPrinted>2010-04-28T16:23:21Z</cp:lastPrinted>
  <dcterms:created xsi:type="dcterms:W3CDTF">2006-12-07T15:16:44Z</dcterms:created>
  <dcterms:modified xsi:type="dcterms:W3CDTF">2019-04-24T15:51:49Z</dcterms:modified>
  <cp:category/>
  <cp:version/>
  <cp:contentType/>
  <cp:contentStatus/>
</cp:coreProperties>
</file>